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v01\share\002_営業企画課\1経営企画係\照会回答\R5\240119公営企業に係る経営比較分析表（令和４年度決算）の分析等について（依頼）_岩手中部水道企業団\回答\"/>
    </mc:Choice>
  </mc:AlternateContent>
  <xr:revisionPtr revIDLastSave="0" documentId="14_{A4243170-42FE-466B-8DE5-DB2826FFB5EE}" xr6:coauthVersionLast="47" xr6:coauthVersionMax="47" xr10:uidLastSave="{00000000-0000-0000-0000-000000000000}"/>
  <workbookProtection workbookAlgorithmName="SHA-512" workbookHashValue="dNs8/vyit6QSHi0QN5iTQf6Ru9aiMJWysChhWwbgdAkf1NFLqUbQDsBDhmcvY1mWMGIBwPVBQkL205FLZ7g/mQ==" workbookSaltValue="SmV4S/CHk6qMJn27+KnDlQ=="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<sst xmlns="http://schemas.openxmlformats.org/spreadsheetml/2006/main" count="231" uniqueCount="114">
  <si>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</si>
  <si>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</si>
  <si>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</si>
  <si>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</si>
  <si>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</si>
  <si>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</si>
  <si>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</si>
  <si>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</si>
  <si>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</si>
  <si>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</si>
  <si>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</si>
  <si>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</si>
  <si>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</si>
  <si>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</si>
  <si>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</si>
  <si>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</si>
  <si>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</si>
  <si>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</si>
  <si>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</si>
  <si>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</si>
  <si>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</si>
  <si>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</si>
  <si>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</si>
  <si>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</si>
  <si>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</si>
  <si>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</si>
  <si>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</si>
  <si>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</si>
  <si>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</si>
  <si>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</si>
  <si>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</si>
  <si>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</si>
  <si>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</si>
  <si>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</si>
  <si>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</si>
  <si>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</si>
  <si>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</si>
  <si>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</si>
  <si>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</si>
  <si>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</si>
  <si>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</si>
  <si>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</si>
  <si>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</si>
  <si>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</si>
  <si>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</si>
  <si>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</si>
  <si>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</si>
  <si>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</si>
  <si>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</si>
  <si>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</si>
  <si>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</si>
  <si>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</si>
  <si>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</si>
  <si>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</si>
  <si>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</si>
  <si>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</si>
  <si>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</si>
  <si>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</si>
  <si>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</si>
  <si>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</si>
  <si>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</si>
  <si>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</si>
  <si>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</si>
  <si>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</si>
  <si>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</si>
  <si>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</si>
  <si>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</si>
  <si>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</si>
  <si>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</si>
  <si>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</si>
  <si>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</si>
  <si>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</si>
  <si>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</si>
  <si>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</si>
  <si>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</si>
  <si>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</si>
  <si>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</si>
  <si>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</si>
  <si>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</si>
  <si>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</si>
  <si>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</si>
  <si>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</si>
  <si>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</si>
  <si>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</si>
  <si>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</si>
  <si>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</si>
  <si>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</si>
  <si>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</si>
  <si>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</si>
  <si>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</si>
  <si>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</si>
  <si>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</si>
  <si>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</si>
  <si>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岩手中部水道企業団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</si>
  <si>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</si>
  <si>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</si>
  <si>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</si>
  <si>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</si>
  <si>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</si>
  <si>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</si>
  <si>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</si>
  <si>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</si>
  <si>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</si>
  <si>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</si>
  <si>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</si>
  <si>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</si>
  <si>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</si>
  <si>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</si>
  <si>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</si>
  <si>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</si>
  <si>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</si>
  <si>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100％を上回っており、水道料金等の収益で維持管理費を含む経費を賄えています。
②累積欠損金比率
累積欠損金は生じていません。
③流動比率
類似団体平均値、全国平均値を下回っていますが、短期的な債務に対する支払能力がある状況です。
④企業債残高対給水収益比率
企業債発行額を抑制していることから毎年度数値が減少していましたが令和４年度に建設した危機管理センター建設費の起債により企業債残高が増加しました。類似団体平均値、全国平均値より高い比率になっています。
⑤料金回収率
給水原価の増加により前年度より回収率は減少しましたが100％をわずかに上回っており、料金収入を確保しています。
⑥給水原価
減価償却費や資産減耗費等の経費が嵩み、全国平均値よりも高い水準にあります。
⑦施設利用率
類似団体平均値、全国平均値に比べて高い利用率であり、効率的に施設が利用されています。
⑧有収率
老朽管の更新や漏水調査などの漏水防止対策により数値が改善していますが、依然として類似団体平均値、全国平均値を大きく下回っています。引き続き漏水箇所の早期発見、老朽管の更新などに努め、有収率向上を図ります。</t>
    <rPh sb="170" eb="172">
      <t>レイワ</t>
    </rPh>
    <rPh sb="173" eb="175">
      <t>ネンド</t>
    </rPh>
    <rPh sb="176" eb="178">
      <t>ケンセツ</t>
    </rPh>
    <rPh sb="180" eb="184">
      <t>キキカンリ</t>
    </rPh>
    <rPh sb="188" eb="191">
      <t>ケンセツヒ</t>
    </rPh>
    <rPh sb="192" eb="194">
      <t>キサイ</t>
    </rPh>
    <rPh sb="197" eb="202">
      <t>キギョウサイザンダカ</t>
    </rPh>
    <rPh sb="203" eb="205">
      <t>ゾウカ</t>
    </rPh>
    <rPh sb="245" eb="249">
      <t>キュウスイゲンカ</t>
    </rPh>
    <rPh sb="255" eb="257">
      <t>ゼンネン</t>
    </rPh>
    <rPh sb="257" eb="258">
      <t>ド</t>
    </rPh>
    <rPh sb="260" eb="263">
      <t>カイシュウリツ</t>
    </rPh>
    <rPh sb="264" eb="266">
      <t>ゲンショウ</t>
    </rPh>
    <phoneticPr fontId="4"/>
  </si>
  <si>
    <t>①有形固定資産減価償却率
類似団体平均値、全国平均値をやや下回る水準にあります。これは、施設等の計画的な更新により老朽資産が少ない状態といえます。
②管路経年化率
類似団体平均値、全国平均値より低い水準にあり、前年度より数値は若干改善しました。これは、岩手中部水道企業団管路更新計画に基づき管路更新を行ったことにより、経年管路の更新延長が今年度新たに法定耐用年数を経過した管路延長を上回ったためです。
③管路更新率
類似団体平均値、全国平均値より若干高い水準にあります。これは、岩手中部水道企業団管路更新計画に基づき管路更新を行った結果によるものであり、引き続き、増加していく管路の更新需要に対応すべく、管路の的確な実情を把握し、長期的な視野をもって事業運営を行っていきます。</t>
    <rPh sb="113" eb="117">
      <t>ジャッカンカイゼン</t>
    </rPh>
    <rPh sb="186" eb="190">
      <t>ケイネンカンロ</t>
    </rPh>
    <rPh sb="191" eb="195">
      <t>コウシンエンチョウ</t>
    </rPh>
    <rPh sb="200" eb="202">
      <t>ハアク</t>
    </rPh>
    <rPh sb="204" eb="207">
      <t>チョウキテキ</t>
    </rPh>
    <rPh sb="208" eb="210">
      <t>シヤ</t>
    </rPh>
    <rPh sb="214" eb="218">
      <t>ジギョウウンエイ</t>
    </rPh>
    <rPh sb="219" eb="220">
      <t>オコナヒツヅコウリツテキカンロコウシンオコナ</t>
    </rPh>
    <phoneticPr fontId="4"/>
  </si>
  <si>
    <t xml:space="preserve"> 経営の健全性、効率性の指標からは概ね良好な経営状況であると考えられますが、令和４年度は資材費や光熱費等の高騰により費用が増加したため給水原価が増加しました。今後は給水人口、水需要の減少とともに料金収入が減少していくなか、耐用年数を超過した老朽施設の更新などの費用は増加していくと見込まれます。このような状況を踏まえ、岩手中部水道企業団水道ビジョンに掲げた事業を着実に実施しながら、引き続き健全な事業運営を進めていく必要があります。
　また、有収率は改善傾向にあるものの、依然として類似団体平均値、全国平均値を大きく下回っていることから、漏水箇所の早期発見、早期修繕はもとより、漏水多発管路の優先的更新に引き続き取り組む必要があることから、令和２年度に改訂した岩手中部水道企業団管路更新計画に基づき、効果的且つ効率的に整備を進めてまいります。</t>
    <rPh sb="38" eb="40">
      <t>レイワ</t>
    </rPh>
    <rPh sb="41" eb="43">
      <t>ネンド</t>
    </rPh>
    <rPh sb="44" eb="47">
      <t>シザイヒ</t>
    </rPh>
    <rPh sb="48" eb="52">
      <t>コウネツヒトウ</t>
    </rPh>
    <rPh sb="53" eb="55">
      <t>コウトウ</t>
    </rPh>
    <rPh sb="58" eb="62">
      <t>キュウスイゲンカ</t>
    </rPh>
    <rPh sb="63" eb="65">
      <t>ゾウカ</t>
    </rPh>
    <rPh sb="67" eb="71">
      <t>キュウスイゲンカ</t>
    </rPh>
    <rPh sb="72" eb="74">
      <t>ゾウカ</t>
    </rPh>
    <rPh sb="74" eb="76">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</si>
</sst>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sz val="10"/>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0.73</c:v>
                </c:pt>
                <c:pt idx="1">
                  <c:v>1.1399999999999999</c:v>
                </c:pt>
                <c:pt idx="2">
                  <c:v>0.83</c:v>
                </c:pt>
                <c:pt idx="3">
                  <c:v>0.99</c:v>
                </c:pt>
                <c:pt idx="4">
                  <c:v>1.1299999999999999</c:v>
                </c:pt>
              </c:numCache>
            </c:numRef>
          </c:val>
          <c:extLst>
            <c:ext xmlns:c16="http://schemas.microsoft.com/office/drawing/2014/chart" uri="{C3380CC4-5D6E-409C-BE32-E72D297353CC}">
              <c16:uniqueId val="{00000000-531A-41D9-B182-8EEB878366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531A-41D9-B182-8EEB878366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66.27</c:v>
                </c:pt>
                <c:pt idx="1">
                  <c:v>66.709999999999994</c:v>
                </c:pt>
                <c:pt idx="2">
                  <c:v>67.52</c:v>
                </c:pt>
                <c:pt idx="3">
                  <c:v>67.489999999999995</c:v>
                </c:pt>
                <c:pt idx="4">
                  <c:v>67.05</c:v>
                </c:pt>
              </c:numCache>
            </c:numRef>
          </c:val>
          <c:extLst>
            <c:ext xmlns:c16="http://schemas.microsoft.com/office/drawing/2014/chart" uri="{C3380CC4-5D6E-409C-BE32-E72D297353CC}">
              <c16:uniqueId val="{00000000-5AB3-4D6F-8FB7-E86D833C9C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5AB3-4D6F-8FB7-E86D833C9C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86.02</c:v>
                </c:pt>
                <c:pt idx="1">
                  <c:v>85.42</c:v>
                </c:pt>
                <c:pt idx="2">
                  <c:v>86.7</c:v>
                </c:pt>
                <c:pt idx="3">
                  <c:v>87.06</c:v>
                </c:pt>
                <c:pt idx="4">
                  <c:v>87.19</c:v>
                </c:pt>
              </c:numCache>
            </c:numRef>
          </c:val>
          <c:extLst>
            <c:ext xmlns:c16="http://schemas.microsoft.com/office/drawing/2014/chart" uri="{C3380CC4-5D6E-409C-BE32-E72D297353CC}">
              <c16:uniqueId val="{00000000-B316-4F78-AA22-636F963F5E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B316-4F78-AA22-636F963F5E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c:v>
                </c:pt>
                <c:pt idx="1">
                  <c:v>112.62</c:v>
                </c:pt>
                <c:pt idx="2">
                  <c:v>107.6</c:v>
                </c:pt>
                <c:pt idx="3">
                  <c:v>107.51</c:v>
                </c:pt>
                <c:pt idx="4">
                  <c:v>103.94</c:v>
                </c:pt>
              </c:numCache>
            </c:numRef>
          </c:val>
          <c:extLst>
            <c:ext xmlns:c16="http://schemas.microsoft.com/office/drawing/2014/chart" uri="{C3380CC4-5D6E-409C-BE32-E72D297353CC}">
              <c16:uniqueId val="{00000000-5CD9-4490-93DA-39473CEDB7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5CD9-4490-93DA-39473CEDB7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46.36</c:v>
                </c:pt>
                <c:pt idx="1">
                  <c:v>46.01</c:v>
                </c:pt>
                <c:pt idx="2">
                  <c:v>46.64</c:v>
                </c:pt>
                <c:pt idx="3">
                  <c:v>47.31</c:v>
                </c:pt>
                <c:pt idx="4">
                  <c:v>47.61</c:v>
                </c:pt>
              </c:numCache>
            </c:numRef>
          </c:val>
          <c:extLst>
            <c:ext xmlns:c16="http://schemas.microsoft.com/office/drawing/2014/chart" uri="{C3380CC4-5D6E-409C-BE32-E72D297353CC}">
              <c16:uniqueId val="{00000000-7ABA-48C6-A4BA-7414145375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7ABA-48C6-A4BA-7414145375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6.08</c:v>
                </c:pt>
                <c:pt idx="1">
                  <c:v>6.04</c:v>
                </c:pt>
                <c:pt idx="2">
                  <c:v>9.3000000000000007</c:v>
                </c:pt>
                <c:pt idx="3">
                  <c:v>11.94</c:v>
                </c:pt>
                <c:pt idx="4">
                  <c:v>11.72</c:v>
                </c:pt>
              </c:numCache>
            </c:numRef>
          </c:val>
          <c:extLst>
            <c:ext xmlns:c16="http://schemas.microsoft.com/office/drawing/2014/chart" uri="{C3380CC4-5D6E-409C-BE32-E72D297353CC}">
              <c16:uniqueId val="{00000000-418C-4C41-800C-E42E5F627D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418C-4C41-800C-E42E5F627D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AF-409E-9883-E647E9FF8C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5AAF-409E-9883-E647E9FF8C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242.29</c:v>
                </c:pt>
                <c:pt idx="1">
                  <c:v>231.02</c:v>
                </c:pt>
                <c:pt idx="2">
                  <c:v>219.03</c:v>
                </c:pt>
                <c:pt idx="3">
                  <c:v>199.53</c:v>
                </c:pt>
                <c:pt idx="4">
                  <c:v>183.25</c:v>
                </c:pt>
              </c:numCache>
            </c:numRef>
          </c:val>
          <c:extLst>
            <c:ext xmlns:c16="http://schemas.microsoft.com/office/drawing/2014/chart" uri="{C3380CC4-5D6E-409C-BE32-E72D297353CC}">
              <c16:uniqueId val="{00000000-BB13-4EB2-8409-B4A26700F3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BB13-4EB2-8409-B4A26700F3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478.05</c:v>
                </c:pt>
                <c:pt idx="1">
                  <c:v>463.84</c:v>
                </c:pt>
                <c:pt idx="2">
                  <c:v>439.51</c:v>
                </c:pt>
                <c:pt idx="3">
                  <c:v>431.27</c:v>
                </c:pt>
                <c:pt idx="4">
                  <c:v>449.78</c:v>
                </c:pt>
              </c:numCache>
            </c:numRef>
          </c:val>
          <c:extLst>
            <c:ext xmlns:c16="http://schemas.microsoft.com/office/drawing/2014/chart" uri="{C3380CC4-5D6E-409C-BE32-E72D297353CC}">
              <c16:uniqueId val="{00000000-2D0A-4EA6-B04C-5E7B4F0050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2D0A-4EA6-B04C-5E7B4F0050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109.14</c:v>
                </c:pt>
                <c:pt idx="1">
                  <c:v>109.93</c:v>
                </c:pt>
                <c:pt idx="2">
                  <c:v>105.33</c:v>
                </c:pt>
                <c:pt idx="3">
                  <c:v>104.35</c:v>
                </c:pt>
                <c:pt idx="4">
                  <c:v>100.01</c:v>
                </c:pt>
              </c:numCache>
            </c:numRef>
          </c:val>
          <c:extLst>
            <c:ext xmlns:c16="http://schemas.microsoft.com/office/drawing/2014/chart" uri="{C3380CC4-5D6E-409C-BE32-E72D297353CC}">
              <c16:uniqueId val="{00000000-8614-4F8D-A79B-155D8F41EA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8614-4F8D-A79B-155D8F41EA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210.22</c:v>
                </c:pt>
                <c:pt idx="1">
                  <c:v>208.7</c:v>
                </c:pt>
                <c:pt idx="2">
                  <c:v>216.85</c:v>
                </c:pt>
                <c:pt idx="3">
                  <c:v>220.46</c:v>
                </c:pt>
                <c:pt idx="4">
                  <c:v>230.79</c:v>
                </c:pt>
              </c:numCache>
            </c:numRef>
          </c:val>
          <c:extLst>
            <c:ext xmlns:c16="http://schemas.microsoft.com/office/drawing/2014/chart" uri="{C3380CC4-5D6E-409C-BE32-E72D297353CC}">
              <c16:uniqueId val="{00000000-B31F-4990-A71B-88AE687D96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B31F-4990-A71B-88AE687D96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5" zoomScaleNormal="100" workbookViewId="0">
      <selection activeCell="CA11" sqref="C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岩手県　岩手中部水道企業団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70.73</v>
      </c>
      <c r="J10" s="47"/>
      <c r="K10" s="47"/>
      <c r="L10" s="47"/>
      <c r="M10" s="47"/>
      <c r="N10" s="47"/>
      <c r="O10" s="75"/>
      <c r="P10" s="48">
        <f>データ!$P$6</f>
        <v>96.26</v>
      </c>
      <c r="Q10" s="48"/>
      <c r="R10" s="48"/>
      <c r="S10" s="48"/>
      <c r="T10" s="48"/>
      <c r="U10" s="48"/>
      <c r="V10" s="48"/>
      <c r="W10" s="45">
        <f>データ!$Q$6</f>
        <v>4015</v>
      </c>
      <c r="X10" s="45"/>
      <c r="Y10" s="45"/>
      <c r="Z10" s="45"/>
      <c r="AA10" s="45"/>
      <c r="AB10" s="45"/>
      <c r="AC10" s="45"/>
      <c r="AD10" s="2"/>
      <c r="AE10" s="2"/>
      <c r="AF10" s="2"/>
      <c r="AG10" s="2"/>
      <c r="AH10" s="2"/>
      <c r="AI10" s="2"/>
      <c r="AJ10" s="2"/>
      <c r="AK10" s="2"/>
      <c r="AL10" s="45">
        <f>データ!$U$6</f>
        <v>208443</v>
      </c>
      <c r="AM10" s="45"/>
      <c r="AN10" s="45"/>
      <c r="AO10" s="45"/>
      <c r="AP10" s="45"/>
      <c r="AQ10" s="45"/>
      <c r="AR10" s="45"/>
      <c r="AS10" s="45"/>
      <c r="AT10" s="46">
        <f>データ!$V$6</f>
        <v>657.9</v>
      </c>
      <c r="AU10" s="47"/>
      <c r="AV10" s="47"/>
      <c r="AW10" s="47"/>
      <c r="AX10" s="47"/>
      <c r="AY10" s="47"/>
      <c r="AZ10" s="47"/>
      <c r="BA10" s="47"/>
      <c r="BB10" s="48">
        <f>データ!$W$6</f>
        <v>316.83</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96" t="s">
        <v>26</v>
      </c>
      <c r="BM45" s="97"/>
      <c r="BN45" s="97"/>
      <c r="BO45" s="97"/>
      <c r="BP45" s="97"/>
      <c r="BQ45" s="97"/>
      <c r="BR45" s="97"/>
      <c r="BS45" s="97"/>
      <c r="BT45" s="97"/>
      <c r="BU45" s="97"/>
      <c r="BV45" s="97"/>
      <c r="BW45" s="97"/>
      <c r="BX45" s="97"/>
      <c r="BY45" s="97"/>
      <c r="BZ45" s="9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9"/>
      <c r="BM46" s="100"/>
      <c r="BN46" s="100"/>
      <c r="BO46" s="100"/>
      <c r="BP46" s="100"/>
      <c r="BQ46" s="100"/>
      <c r="BR46" s="100"/>
      <c r="BS46" s="100"/>
      <c r="BT46" s="100"/>
      <c r="BU46" s="100"/>
      <c r="BV46" s="100"/>
      <c r="BW46" s="100"/>
      <c r="BX46" s="100"/>
      <c r="BY46" s="100"/>
      <c r="BZ46" s="10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7"/>
      <c r="BM60" s="88"/>
      <c r="BN60" s="88"/>
      <c r="BO60" s="88"/>
      <c r="BP60" s="88"/>
      <c r="BQ60" s="88"/>
      <c r="BR60" s="88"/>
      <c r="BS60" s="88"/>
      <c r="BT60" s="88"/>
      <c r="BU60" s="88"/>
      <c r="BV60" s="88"/>
      <c r="BW60" s="88"/>
      <c r="BX60" s="88"/>
      <c r="BY60" s="88"/>
      <c r="BZ60" s="89"/>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96" t="s">
        <v>28</v>
      </c>
      <c r="BM64" s="97"/>
      <c r="BN64" s="97"/>
      <c r="BO64" s="97"/>
      <c r="BP64" s="97"/>
      <c r="BQ64" s="97"/>
      <c r="BR64" s="97"/>
      <c r="BS64" s="97"/>
      <c r="BT64" s="97"/>
      <c r="BU64" s="97"/>
      <c r="BV64" s="97"/>
      <c r="BW64" s="97"/>
      <c r="BX64" s="97"/>
      <c r="BY64" s="97"/>
      <c r="BZ64" s="9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9"/>
      <c r="BM65" s="100"/>
      <c r="BN65" s="100"/>
      <c r="BO65" s="100"/>
      <c r="BP65" s="100"/>
      <c r="BQ65" s="100"/>
      <c r="BR65" s="100"/>
      <c r="BS65" s="100"/>
      <c r="BT65" s="100"/>
      <c r="BU65" s="100"/>
      <c r="BV65" s="100"/>
      <c r="BW65" s="100"/>
      <c r="BX65" s="100"/>
      <c r="BY65" s="100"/>
      <c r="BZ65" s="10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113</v>
      </c>
      <c r="BM66" s="91"/>
      <c r="BN66" s="91"/>
      <c r="BO66" s="91"/>
      <c r="BP66" s="91"/>
      <c r="BQ66" s="91"/>
      <c r="BR66" s="91"/>
      <c r="BS66" s="91"/>
      <c r="BT66" s="91"/>
      <c r="BU66" s="91"/>
      <c r="BV66" s="91"/>
      <c r="BW66" s="91"/>
      <c r="BX66" s="91"/>
      <c r="BY66" s="91"/>
      <c r="BZ66" s="9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0"/>
      <c r="BM67" s="91"/>
      <c r="BN67" s="91"/>
      <c r="BO67" s="91"/>
      <c r="BP67" s="91"/>
      <c r="BQ67" s="91"/>
      <c r="BR67" s="91"/>
      <c r="BS67" s="91"/>
      <c r="BT67" s="91"/>
      <c r="BU67" s="91"/>
      <c r="BV67" s="91"/>
      <c r="BW67" s="91"/>
      <c r="BX67" s="91"/>
      <c r="BY67" s="91"/>
      <c r="BZ67" s="9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0"/>
      <c r="BM68" s="91"/>
      <c r="BN68" s="91"/>
      <c r="BO68" s="91"/>
      <c r="BP68" s="91"/>
      <c r="BQ68" s="91"/>
      <c r="BR68" s="91"/>
      <c r="BS68" s="91"/>
      <c r="BT68" s="91"/>
      <c r="BU68" s="91"/>
      <c r="BV68" s="91"/>
      <c r="BW68" s="91"/>
      <c r="BX68" s="91"/>
      <c r="BY68" s="91"/>
      <c r="BZ68" s="9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0"/>
      <c r="BM69" s="91"/>
      <c r="BN69" s="91"/>
      <c r="BO69" s="91"/>
      <c r="BP69" s="91"/>
      <c r="BQ69" s="91"/>
      <c r="BR69" s="91"/>
      <c r="BS69" s="91"/>
      <c r="BT69" s="91"/>
      <c r="BU69" s="91"/>
      <c r="BV69" s="91"/>
      <c r="BW69" s="91"/>
      <c r="BX69" s="91"/>
      <c r="BY69" s="91"/>
      <c r="BZ69" s="9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0"/>
      <c r="BM70" s="91"/>
      <c r="BN70" s="91"/>
      <c r="BO70" s="91"/>
      <c r="BP70" s="91"/>
      <c r="BQ70" s="91"/>
      <c r="BR70" s="91"/>
      <c r="BS70" s="91"/>
      <c r="BT70" s="91"/>
      <c r="BU70" s="91"/>
      <c r="BV70" s="91"/>
      <c r="BW70" s="91"/>
      <c r="BX70" s="91"/>
      <c r="BY70" s="91"/>
      <c r="BZ70" s="9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0"/>
      <c r="BM71" s="91"/>
      <c r="BN71" s="91"/>
      <c r="BO71" s="91"/>
      <c r="BP71" s="91"/>
      <c r="BQ71" s="91"/>
      <c r="BR71" s="91"/>
      <c r="BS71" s="91"/>
      <c r="BT71" s="91"/>
      <c r="BU71" s="91"/>
      <c r="BV71" s="91"/>
      <c r="BW71" s="91"/>
      <c r="BX71" s="91"/>
      <c r="BY71" s="91"/>
      <c r="BZ71" s="9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0"/>
      <c r="BM72" s="91"/>
      <c r="BN72" s="91"/>
      <c r="BO72" s="91"/>
      <c r="BP72" s="91"/>
      <c r="BQ72" s="91"/>
      <c r="BR72" s="91"/>
      <c r="BS72" s="91"/>
      <c r="BT72" s="91"/>
      <c r="BU72" s="91"/>
      <c r="BV72" s="91"/>
      <c r="BW72" s="91"/>
      <c r="BX72" s="91"/>
      <c r="BY72" s="91"/>
      <c r="BZ72" s="9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0"/>
      <c r="BM73" s="91"/>
      <c r="BN73" s="91"/>
      <c r="BO73" s="91"/>
      <c r="BP73" s="91"/>
      <c r="BQ73" s="91"/>
      <c r="BR73" s="91"/>
      <c r="BS73" s="91"/>
      <c r="BT73" s="91"/>
      <c r="BU73" s="91"/>
      <c r="BV73" s="91"/>
      <c r="BW73" s="91"/>
      <c r="BX73" s="91"/>
      <c r="BY73" s="91"/>
      <c r="BZ73" s="9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0"/>
      <c r="BM74" s="91"/>
      <c r="BN74" s="91"/>
      <c r="BO74" s="91"/>
      <c r="BP74" s="91"/>
      <c r="BQ74" s="91"/>
      <c r="BR74" s="91"/>
      <c r="BS74" s="91"/>
      <c r="BT74" s="91"/>
      <c r="BU74" s="91"/>
      <c r="BV74" s="91"/>
      <c r="BW74" s="91"/>
      <c r="BX74" s="91"/>
      <c r="BY74" s="91"/>
      <c r="BZ74" s="9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0"/>
      <c r="BM75" s="91"/>
      <c r="BN75" s="91"/>
      <c r="BO75" s="91"/>
      <c r="BP75" s="91"/>
      <c r="BQ75" s="91"/>
      <c r="BR75" s="91"/>
      <c r="BS75" s="91"/>
      <c r="BT75" s="91"/>
      <c r="BU75" s="91"/>
      <c r="BV75" s="91"/>
      <c r="BW75" s="91"/>
      <c r="BX75" s="91"/>
      <c r="BY75" s="91"/>
      <c r="BZ75" s="9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0"/>
      <c r="BM76" s="91"/>
      <c r="BN76" s="91"/>
      <c r="BO76" s="91"/>
      <c r="BP76" s="91"/>
      <c r="BQ76" s="91"/>
      <c r="BR76" s="91"/>
      <c r="BS76" s="91"/>
      <c r="BT76" s="91"/>
      <c r="BU76" s="91"/>
      <c r="BV76" s="91"/>
      <c r="BW76" s="91"/>
      <c r="BX76" s="91"/>
      <c r="BY76" s="91"/>
      <c r="BZ76" s="9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0"/>
      <c r="BM77" s="91"/>
      <c r="BN77" s="91"/>
      <c r="BO77" s="91"/>
      <c r="BP77" s="91"/>
      <c r="BQ77" s="91"/>
      <c r="BR77" s="91"/>
      <c r="BS77" s="91"/>
      <c r="BT77" s="91"/>
      <c r="BU77" s="91"/>
      <c r="BV77" s="91"/>
      <c r="BW77" s="91"/>
      <c r="BX77" s="91"/>
      <c r="BY77" s="91"/>
      <c r="BZ77" s="9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0"/>
      <c r="BM78" s="91"/>
      <c r="BN78" s="91"/>
      <c r="BO78" s="91"/>
      <c r="BP78" s="91"/>
      <c r="BQ78" s="91"/>
      <c r="BR78" s="91"/>
      <c r="BS78" s="91"/>
      <c r="BT78" s="91"/>
      <c r="BU78" s="91"/>
      <c r="BV78" s="91"/>
      <c r="BW78" s="91"/>
      <c r="BX78" s="91"/>
      <c r="BY78" s="91"/>
      <c r="BZ78" s="9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0"/>
      <c r="BM79" s="91"/>
      <c r="BN79" s="91"/>
      <c r="BO79" s="91"/>
      <c r="BP79" s="91"/>
      <c r="BQ79" s="91"/>
      <c r="BR79" s="91"/>
      <c r="BS79" s="91"/>
      <c r="BT79" s="91"/>
      <c r="BU79" s="91"/>
      <c r="BV79" s="91"/>
      <c r="BW79" s="91"/>
      <c r="BX79" s="91"/>
      <c r="BY79" s="91"/>
      <c r="BZ79" s="9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0"/>
      <c r="BM80" s="91"/>
      <c r="BN80" s="91"/>
      <c r="BO80" s="91"/>
      <c r="BP80" s="91"/>
      <c r="BQ80" s="91"/>
      <c r="BR80" s="91"/>
      <c r="BS80" s="91"/>
      <c r="BT80" s="91"/>
      <c r="BU80" s="91"/>
      <c r="BV80" s="91"/>
      <c r="BW80" s="91"/>
      <c r="BX80" s="91"/>
      <c r="BY80" s="91"/>
      <c r="BZ80" s="9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0"/>
      <c r="BM81" s="91"/>
      <c r="BN81" s="91"/>
      <c r="BO81" s="91"/>
      <c r="BP81" s="91"/>
      <c r="BQ81" s="91"/>
      <c r="BR81" s="91"/>
      <c r="BS81" s="91"/>
      <c r="BT81" s="91"/>
      <c r="BU81" s="91"/>
      <c r="BV81" s="91"/>
      <c r="BW81" s="91"/>
      <c r="BX81" s="91"/>
      <c r="BY81" s="91"/>
      <c r="BZ81" s="9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oQkbq+2XrDwsy0+T2vS7iOeRQ2LNjGbEmnD5uzbmsV6pa2wdU++dTTV0azNMKbPJjuTH/vhB7/8JL6+kv2/lw==" saltValue="2hNc2M3jR+/6Sf4zX6Tn3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38873</v>
      </c>
      <c r="D6" s="20">
        <f t="shared" si="3"/>
        <v>46</v>
      </c>
      <c r="E6" s="20">
        <f t="shared" si="3"/>
        <v>1</v>
      </c>
      <c r="F6" s="20">
        <f t="shared" si="3"/>
        <v>0</v>
      </c>
      <c r="G6" s="20">
        <f t="shared" si="3"/>
        <v>1</v>
      </c>
      <c r="H6" s="20" t="str">
        <f t="shared" si="3"/>
        <v>岩手県　岩手中部水道企業団</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70.73</v>
      </c>
      <c r="P6" s="21">
        <f t="shared" si="3"/>
        <v>96.26</v>
      </c>
      <c r="Q6" s="21">
        <f t="shared" si="3"/>
        <v>4015</v>
      </c>
      <c r="R6" s="21" t="str">
        <f t="shared" si="3"/>
        <v>-</v>
      </c>
      <c r="S6" s="21" t="str">
        <f t="shared" si="3"/>
        <v>-</v>
      </c>
      <c r="T6" s="21" t="str">
        <f t="shared" si="3"/>
        <v>-</v>
      </c>
      <c r="U6" s="21">
        <f t="shared" si="3"/>
        <v>208443</v>
      </c>
      <c r="V6" s="21">
        <f t="shared" si="3"/>
        <v>657.9</v>
      </c>
      <c r="W6" s="21">
        <f t="shared" si="3"/>
        <v>316.83</v>
      </c>
      <c r="X6" s="22">
        <f>IF(X7="",NA(),X7)</f>
        <v>112</v>
      </c>
      <c r="Y6" s="22">
        <f t="shared" ref="Y6:AG6" si="4">IF(Y7="",NA(),Y7)</f>
        <v>112.62</v>
      </c>
      <c r="Z6" s="22">
        <f t="shared" si="4"/>
        <v>107.6</v>
      </c>
      <c r="AA6" s="22">
        <f t="shared" si="4"/>
        <v>107.51</v>
      </c>
      <c r="AB6" s="22">
        <f t="shared" si="4"/>
        <v>103.94</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242.29</v>
      </c>
      <c r="AU6" s="22">
        <f t="shared" ref="AU6:BC6" si="6">IF(AU7="",NA(),AU7)</f>
        <v>231.02</v>
      </c>
      <c r="AV6" s="22">
        <f t="shared" si="6"/>
        <v>219.03</v>
      </c>
      <c r="AW6" s="22">
        <f t="shared" si="6"/>
        <v>199.53</v>
      </c>
      <c r="AX6" s="22">
        <f t="shared" si="6"/>
        <v>183.25</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478.05</v>
      </c>
      <c r="BF6" s="22">
        <f t="shared" ref="BF6:BN6" si="7">IF(BF7="",NA(),BF7)</f>
        <v>463.84</v>
      </c>
      <c r="BG6" s="22">
        <f t="shared" si="7"/>
        <v>439.51</v>
      </c>
      <c r="BH6" s="22">
        <f t="shared" si="7"/>
        <v>431.27</v>
      </c>
      <c r="BI6" s="22">
        <f t="shared" si="7"/>
        <v>449.78</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109.14</v>
      </c>
      <c r="BQ6" s="22">
        <f t="shared" ref="BQ6:BY6" si="8">IF(BQ7="",NA(),BQ7)</f>
        <v>109.93</v>
      </c>
      <c r="BR6" s="22">
        <f t="shared" si="8"/>
        <v>105.33</v>
      </c>
      <c r="BS6" s="22">
        <f t="shared" si="8"/>
        <v>104.35</v>
      </c>
      <c r="BT6" s="22">
        <f t="shared" si="8"/>
        <v>100.01</v>
      </c>
      <c r="BU6" s="22">
        <f t="shared" si="8"/>
        <v>104.84</v>
      </c>
      <c r="BV6" s="22">
        <f t="shared" si="8"/>
        <v>106.11</v>
      </c>
      <c r="BW6" s="22">
        <f t="shared" si="8"/>
        <v>103.75</v>
      </c>
      <c r="BX6" s="22">
        <f t="shared" si="8"/>
        <v>105.3</v>
      </c>
      <c r="BY6" s="22">
        <f t="shared" si="8"/>
        <v>99.41</v>
      </c>
      <c r="BZ6" s="21" t="str">
        <f>IF(BZ7="","",IF(BZ7="-","【-】","【"&amp;SUBSTITUTE(TEXT(BZ7,"#,##0.00"),"-","△")&amp;"】"))</f>
        <v>【97.47】</v>
      </c>
      <c r="CA6" s="22">
        <f>IF(CA7="",NA(),CA7)</f>
        <v>210.22</v>
      </c>
      <c r="CB6" s="22">
        <f t="shared" ref="CB6:CJ6" si="9">IF(CB7="",NA(),CB7)</f>
        <v>208.7</v>
      </c>
      <c r="CC6" s="22">
        <f t="shared" si="9"/>
        <v>216.85</v>
      </c>
      <c r="CD6" s="22">
        <f t="shared" si="9"/>
        <v>220.46</v>
      </c>
      <c r="CE6" s="22">
        <f t="shared" si="9"/>
        <v>230.79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66.27</v>
      </c>
      <c r="CM6" s="22">
        <f t="shared" ref="CM6:CU6" si="10">IF(CM7="",NA(),CM7)</f>
        <v>66.709999999999994</v>
      </c>
      <c r="CN6" s="22">
        <f t="shared" si="10"/>
        <v>67.52</v>
      </c>
      <c r="CO6" s="22">
        <f t="shared" si="10"/>
        <v>67.489999999999995</v>
      </c>
      <c r="CP6" s="22">
        <f t="shared" si="10"/>
        <v>67.05</v>
      </c>
      <c r="CQ6" s="22">
        <f t="shared" si="10"/>
        <v>62.32</v>
      </c>
      <c r="CR6" s="22">
        <f t="shared" si="10"/>
        <v>61.71</v>
      </c>
      <c r="CS6" s="22">
        <f t="shared" si="10"/>
        <v>63.12</v>
      </c>
      <c r="CT6" s="22">
        <f t="shared" si="10"/>
        <v>62.57</v>
      </c>
      <c r="CU6" s="22">
        <f t="shared" si="10"/>
        <v>61.56</v>
      </c>
      <c r="CV6" s="21" t="str">
        <f>IF(CV7="","",IF(CV7="-","【-】","【"&amp;SUBSTITUTE(TEXT(CV7,"#,##0.00"),"-","△")&amp;"】"))</f>
        <v>【59.97】</v>
      </c>
      <c r="CW6" s="22">
        <f>IF(CW7="",NA(),CW7)</f>
        <v>86.02</v>
      </c>
      <c r="CX6" s="22">
        <f t="shared" ref="CX6:DF6" si="11">IF(CX7="",NA(),CX7)</f>
        <v>85.42</v>
      </c>
      <c r="CY6" s="22">
        <f t="shared" si="11"/>
        <v>86.7</v>
      </c>
      <c r="CZ6" s="22">
        <f t="shared" si="11"/>
        <v>87.06</v>
      </c>
      <c r="DA6" s="22">
        <f t="shared" si="11"/>
        <v>87.19</v>
      </c>
      <c r="DB6" s="22">
        <f t="shared" si="11"/>
        <v>90.19</v>
      </c>
      <c r="DC6" s="22">
        <f t="shared" si="11"/>
        <v>90.03</v>
      </c>
      <c r="DD6" s="22">
        <f t="shared" si="11"/>
        <v>90.09</v>
      </c>
      <c r="DE6" s="22">
        <f t="shared" si="11"/>
        <v>90.21</v>
      </c>
      <c r="DF6" s="22">
        <f t="shared" si="11"/>
        <v>90.11</v>
      </c>
      <c r="DG6" s="21" t="str">
        <f>IF(DG7="","",IF(DG7="-","【-】","【"&amp;SUBSTITUTE(TEXT(DG7,"#,##0.00"),"-","△")&amp;"】"))</f>
        <v>【89.76】</v>
      </c>
      <c r="DH6" s="22">
        <f>IF(DH7="",NA(),DH7)</f>
        <v>46.36</v>
      </c>
      <c r="DI6" s="22">
        <f t="shared" ref="DI6:DQ6" si="12">IF(DI7="",NA(),DI7)</f>
        <v>46.01</v>
      </c>
      <c r="DJ6" s="22">
        <f t="shared" si="12"/>
        <v>46.64</v>
      </c>
      <c r="DK6" s="22">
        <f t="shared" si="12"/>
        <v>47.31</v>
      </c>
      <c r="DL6" s="22">
        <f t="shared" si="12"/>
        <v>47.61</v>
      </c>
      <c r="DM6" s="22">
        <f t="shared" si="12"/>
        <v>48.86</v>
      </c>
      <c r="DN6" s="22">
        <f t="shared" si="12"/>
        <v>49.6</v>
      </c>
      <c r="DO6" s="22">
        <f t="shared" si="12"/>
        <v>50.31</v>
      </c>
      <c r="DP6" s="22">
        <f t="shared" si="12"/>
        <v>50.74</v>
      </c>
      <c r="DQ6" s="22">
        <f t="shared" si="12"/>
        <v>51.49</v>
      </c>
      <c r="DR6" s="21" t="str">
        <f>IF(DR7="","",IF(DR7="-","【-】","【"&amp;SUBSTITUTE(TEXT(DR7,"#,##0.00"),"-","△")&amp;"】"))</f>
        <v>【51.51】</v>
      </c>
      <c r="DS6" s="22">
        <f>IF(DS7="",NA(),DS7)</f>
        <v>6.08</v>
      </c>
      <c r="DT6" s="22">
        <f t="shared" ref="DT6:EB6" si="13">IF(DT7="",NA(),DT7)</f>
        <v>6.04</v>
      </c>
      <c r="DU6" s="22">
        <f t="shared" si="13"/>
        <v>9.3000000000000007</v>
      </c>
      <c r="DV6" s="22">
        <f t="shared" si="13"/>
        <v>11.94</v>
      </c>
      <c r="DW6" s="22">
        <f t="shared" si="13"/>
        <v>11.72</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0.73</v>
      </c>
      <c r="EE6" s="22">
        <f t="shared" ref="EE6:EM6" si="14">IF(EE7="",NA(),EE7)</f>
        <v>1.1399999999999999</v>
      </c>
      <c r="EF6" s="22">
        <f t="shared" si="14"/>
        <v>0.83</v>
      </c>
      <c r="EG6" s="22">
        <f t="shared" si="14"/>
        <v>0.99</v>
      </c>
      <c r="EH6" s="22">
        <f t="shared" si="14"/>
        <v>1.1299999999999999</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38873</v>
      </c>
      <c r="D7" s="24">
        <v>46</v>
      </c>
      <c r="E7" s="24">
        <v>1</v>
      </c>
      <c r="F7" s="24">
        <v>0</v>
      </c>
      <c r="G7" s="24">
        <v>1</v>
      </c>
      <c r="H7" s="24" t="s">
        <v>93</v>
      </c>
      <c r="I7" s="24" t="s">
        <v>94</v>
      </c>
      <c r="J7" s="24" t="s">
        <v>95</v>
      </c>
      <c r="K7" s="24" t="s">
        <v>96</v>
      </c>
      <c r="L7" s="24" t="s">
        <v>97</v>
      </c>
      <c r="M7" s="24" t="s">
        <v>98</v>
      </c>
      <c r="N7" s="25" t="s">
        <v>99</v>
      </c>
      <c r="O7" s="25">
        <v>70.73</v>
      </c>
      <c r="P7" s="25">
        <v>96.26</v>
      </c>
      <c r="Q7" s="25">
        <v>4015</v>
      </c>
      <c r="R7" s="25" t="s">
        <v>99</v>
      </c>
      <c r="S7" s="25" t="s">
        <v>99</v>
      </c>
      <c r="T7" s="25" t="s">
        <v>99</v>
      </c>
      <c r="U7" s="25">
        <v>208443</v>
      </c>
      <c r="V7" s="25">
        <v>657.9</v>
      </c>
      <c r="W7" s="25">
        <v>316.83</v>
      </c>
      <c r="X7" s="25">
        <v>112</v>
      </c>
      <c r="Y7" s="25">
        <v>112.62</v>
      </c>
      <c r="Z7" s="25">
        <v>107.6</v>
      </c>
      <c r="AA7" s="25">
        <v>107.51</v>
      </c>
      <c r="AB7" s="25">
        <v>103.94</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242.29</v>
      </c>
      <c r="AU7" s="25">
        <v>231.02</v>
      </c>
      <c r="AV7" s="25">
        <v>219.03</v>
      </c>
      <c r="AW7" s="25">
        <v>199.53</v>
      </c>
      <c r="AX7" s="25">
        <v>183.25</v>
      </c>
      <c r="AY7" s="25">
        <v>318.89</v>
      </c>
      <c r="AZ7" s="25">
        <v>309.10000000000002</v>
      </c>
      <c r="BA7" s="25">
        <v>306.08</v>
      </c>
      <c r="BB7" s="25">
        <v>306.14999999999998</v>
      </c>
      <c r="BC7" s="25">
        <v>297.54000000000002</v>
      </c>
      <c r="BD7" s="25">
        <v>252.29</v>
      </c>
      <c r="BE7" s="25">
        <v>478.05</v>
      </c>
      <c r="BF7" s="25">
        <v>463.84</v>
      </c>
      <c r="BG7" s="25">
        <v>439.51</v>
      </c>
      <c r="BH7" s="25">
        <v>431.27</v>
      </c>
      <c r="BI7" s="25">
        <v>449.78</v>
      </c>
      <c r="BJ7" s="25">
        <v>290.07</v>
      </c>
      <c r="BK7" s="25">
        <v>290.42</v>
      </c>
      <c r="BL7" s="25">
        <v>294.66000000000003</v>
      </c>
      <c r="BM7" s="25">
        <v>285.27</v>
      </c>
      <c r="BN7" s="25">
        <v>294.73</v>
      </c>
      <c r="BO7" s="25">
        <v>268.07</v>
      </c>
      <c r="BP7" s="25">
        <v>109.14</v>
      </c>
      <c r="BQ7" s="25">
        <v>109.93</v>
      </c>
      <c r="BR7" s="25">
        <v>105.33</v>
      </c>
      <c r="BS7" s="25">
        <v>104.35</v>
      </c>
      <c r="BT7" s="25">
        <v>100.01</v>
      </c>
      <c r="BU7" s="25">
        <v>104.84</v>
      </c>
      <c r="BV7" s="25">
        <v>106.11</v>
      </c>
      <c r="BW7" s="25">
        <v>103.75</v>
      </c>
      <c r="BX7" s="25">
        <v>105.3</v>
      </c>
      <c r="BY7" s="25">
        <v>99.41</v>
      </c>
      <c r="BZ7" s="25">
        <v>97.47</v>
      </c>
      <c r="CA7" s="25">
        <v>210.22</v>
      </c>
      <c r="CB7" s="25">
        <v>208.7</v>
      </c>
      <c r="CC7" s="25">
        <v>216.85</v>
      </c>
      <c r="CD7" s="25">
        <v>220.46</v>
      </c>
      <c r="CE7" s="25">
        <v>230.79</v>
      </c>
      <c r="CF7" s="25">
        <v>161.82</v>
      </c>
      <c r="CG7" s="25">
        <v>161.03</v>
      </c>
      <c r="CH7" s="25">
        <v>159.93</v>
      </c>
      <c r="CI7" s="25">
        <v>162.77000000000001</v>
      </c>
      <c r="CJ7" s="25">
        <v>170.87</v>
      </c>
      <c r="CK7" s="25">
        <v>174.75</v>
      </c>
      <c r="CL7" s="25">
        <v>66.27</v>
      </c>
      <c r="CM7" s="25">
        <v>66.709999999999994</v>
      </c>
      <c r="CN7" s="25">
        <v>67.52</v>
      </c>
      <c r="CO7" s="25">
        <v>67.489999999999995</v>
      </c>
      <c r="CP7" s="25">
        <v>67.05</v>
      </c>
      <c r="CQ7" s="25">
        <v>62.32</v>
      </c>
      <c r="CR7" s="25">
        <v>61.71</v>
      </c>
      <c r="CS7" s="25">
        <v>63.12</v>
      </c>
      <c r="CT7" s="25">
        <v>62.57</v>
      </c>
      <c r="CU7" s="25">
        <v>61.56</v>
      </c>
      <c r="CV7" s="25">
        <v>59.97</v>
      </c>
      <c r="CW7" s="25">
        <v>86.02</v>
      </c>
      <c r="CX7" s="25">
        <v>85.42</v>
      </c>
      <c r="CY7" s="25">
        <v>86.7</v>
      </c>
      <c r="CZ7" s="25">
        <v>87.06</v>
      </c>
      <c r="DA7" s="25">
        <v>87.19</v>
      </c>
      <c r="DB7" s="25">
        <v>90.19</v>
      </c>
      <c r="DC7" s="25">
        <v>90.03</v>
      </c>
      <c r="DD7" s="25">
        <v>90.09</v>
      </c>
      <c r="DE7" s="25">
        <v>90.21</v>
      </c>
      <c r="DF7" s="25">
        <v>90.11</v>
      </c>
      <c r="DG7" s="25">
        <v>89.76</v>
      </c>
      <c r="DH7" s="25">
        <v>46.36</v>
      </c>
      <c r="DI7" s="25">
        <v>46.01</v>
      </c>
      <c r="DJ7" s="25">
        <v>46.64</v>
      </c>
      <c r="DK7" s="25">
        <v>47.31</v>
      </c>
      <c r="DL7" s="25">
        <v>47.61</v>
      </c>
      <c r="DM7" s="25">
        <v>48.86</v>
      </c>
      <c r="DN7" s="25">
        <v>49.6</v>
      </c>
      <c r="DO7" s="25">
        <v>50.31</v>
      </c>
      <c r="DP7" s="25">
        <v>50.74</v>
      </c>
      <c r="DQ7" s="25">
        <v>51.49</v>
      </c>
      <c r="DR7" s="25">
        <v>51.51</v>
      </c>
      <c r="DS7" s="25">
        <v>6.08</v>
      </c>
      <c r="DT7" s="25">
        <v>6.04</v>
      </c>
      <c r="DU7" s="25">
        <v>9.3000000000000007</v>
      </c>
      <c r="DV7" s="25">
        <v>11.94</v>
      </c>
      <c r="DW7" s="25">
        <v>11.72</v>
      </c>
      <c r="DX7" s="25">
        <v>18.510000000000002</v>
      </c>
      <c r="DY7" s="25">
        <v>20.49</v>
      </c>
      <c r="DZ7" s="25">
        <v>21.34</v>
      </c>
      <c r="EA7" s="25">
        <v>23.27</v>
      </c>
      <c r="EB7" s="25">
        <v>25.18</v>
      </c>
      <c r="EC7" s="25">
        <v>23.75</v>
      </c>
      <c r="ED7" s="25">
        <v>0.73</v>
      </c>
      <c r="EE7" s="25">
        <v>1.1399999999999999</v>
      </c>
      <c r="EF7" s="25">
        <v>0.83</v>
      </c>
      <c r="EG7" s="25">
        <v>0.99</v>
      </c>
      <c r="EH7" s="25">
        <v>1.1299999999999999</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菅原 健志</cp:lastModifiedBy>
  <cp:lastPrinted>2024-01-26T04:52:07Z</cp:lastPrinted>
  <dcterms:created xsi:type="dcterms:W3CDTF">2023-12-05T00:48:23Z</dcterms:created>
  <dcterms:modified xsi:type="dcterms:W3CDTF">2024-01-30T02:49:54Z</dcterms:modified>
  <cp:category>
  </cp:category>
</cp:coreProperties>
</file>