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1.52\市町村課nas\05　地方債\11 地方公営企業\26 経営比較分析表\R3\03経営分析比較表\04_市町村回答\35_岩手中部水道企業団\"/>
    </mc:Choice>
  </mc:AlternateContent>
  <workbookProtection workbookPassword="9D77" lockStructure="1"/>
  <bookViews>
    <workbookView xWindow="0" yWindow="0" windowWidth="11220" windowHeight="835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F14" i="5" l="1"/>
  <c r="EF13" i="5"/>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W10" i="4"/>
  <c r="P10" i="4"/>
  <c r="B10" i="4"/>
  <c r="AD8" i="4"/>
  <c r="B8" i="4"/>
</calcChain>
</file>

<file path=xl/sharedStrings.xml><?xml version="1.0" encoding="utf-8"?>
<sst xmlns="http://schemas.openxmlformats.org/spreadsheetml/2006/main" count="233" uniqueCount="117">
  <si>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</si>
  <si>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</si>
  <si>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</si>
  <si>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</si>
  <si>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</si>
  <si>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</si>
  <si>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</si>
  <si>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</si>
  <si>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</si>
  <si>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</si>
  <si>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</si>
  <si>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</si>
  <si>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</si>
  <si>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</si>
  <si>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</si>
  <si>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</si>
  <si>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</si>
  <si>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</si>
  <si>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</si>
  <si>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</si>
  <si>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</si>
  <si>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</si>
  <si>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</si>
  <si>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</si>
  <si>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</si>
  <si>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</si>
  <si>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</si>
  <si>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</si>
  <si>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</si>
  <si>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</si>
  <si>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</si>
  <si>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</si>
  <si>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</si>
  <si>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</si>
  <si>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</si>
  <si>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</si>
  <si>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</si>
  <si>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</si>
  <si>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</si>
  <si>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</si>
  <si>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</si>
  <si>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</si>
  <si>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</si>
  <si>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</si>
  <si>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</si>
  <si>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</si>
  <si>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</si>
  <si>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</si>
  <si>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</si>
  <si>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</si>
  <si>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</si>
  <si>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</si>
  <si>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</si>
  <si>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</si>
  <si>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</si>
  <si>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</si>
  <si>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</si>
  <si>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</si>
  <si>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</si>
  <si>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</si>
  <si>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</si>
  <si>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</si>
  <si>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</si>
  <si>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</si>
  <si>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</si>
  <si>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</si>
  <si>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</si>
  <si>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</si>
  <si>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</si>
  <si>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</si>
  <si>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</si>
  <si>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</si>
  <si>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</si>
  <si>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</si>
  <si>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</si>
  <si>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</si>
  <si>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</si>
  <si>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</si>
  <si>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</si>
  <si>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</si>
  <si>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</si>
  <si>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</si>
  <si>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</si>
  <si>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</si>
  <si>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</si>
  <si>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</si>
  <si>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</si>
  <si>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</si>
  <si>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</si>
  <si>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</si>
  <si>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</si>
  <si>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</si>
  <si>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</si>
  <si>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岩手中部水道企業団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</si>
  <si>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</si>
  <si>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</si>
  <si>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</si>
  <si>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</si>
  <si>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</si>
  <si>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</si>
  <si>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</si>
  <si>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</si>
  <si>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</si>
  <si>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</si>
  <si>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</si>
  <si>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</si>
  <si>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</si>
  <si>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</si>
  <si>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</si>
  <si>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</si>
  <si>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</si>
  <si>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</si>
  <si>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9"/>
        <rFont val="ＭＳ ゴシック"/>
        <family val="3"/>
        <charset val="128"/>
      </rPr>
      <t>①経常収支比率</t>
    </r>
    <r>
      <rPr>
        <sz val="9"/>
        <rFont val="ＭＳ ゴシック"/>
        <family val="3"/>
        <charset val="128"/>
      </rPr>
      <t xml:space="preserve">
100％を上回っており、水道料金等の収益で維持管理費を含む経費を賄えています。
</t>
    </r>
    <r>
      <rPr>
        <b/>
        <sz val="9"/>
        <rFont val="ＭＳ ゴシック"/>
        <family val="3"/>
        <charset val="128"/>
      </rPr>
      <t>②累積欠損金比率</t>
    </r>
    <r>
      <rPr>
        <sz val="9"/>
        <rFont val="ＭＳ ゴシック"/>
        <family val="3"/>
        <charset val="128"/>
      </rPr>
      <t xml:space="preserve">
累積欠損金は生じていません。
</t>
    </r>
    <r>
      <rPr>
        <b/>
        <sz val="9"/>
        <rFont val="ＭＳ ゴシック"/>
        <family val="3"/>
        <charset val="128"/>
      </rPr>
      <t>③流動比率</t>
    </r>
    <r>
      <rPr>
        <sz val="9"/>
        <rFont val="ＭＳ ゴシック"/>
        <family val="3"/>
        <charset val="128"/>
      </rPr>
      <t xml:space="preserve">
類似団体平均値、全国平均値を下回っていますが、短期的な債務に対する支払能力がある状況です。
</t>
    </r>
    <r>
      <rPr>
        <b/>
        <sz val="9"/>
        <rFont val="ＭＳ ゴシック"/>
        <family val="3"/>
        <charset val="128"/>
      </rPr>
      <t>④企業債残高対給水収益比率</t>
    </r>
    <r>
      <rPr>
        <sz val="9"/>
        <rFont val="ＭＳ ゴシック"/>
        <family val="3"/>
        <charset val="128"/>
      </rPr>
      <t xml:space="preserve">
企業債発行額を抑制していることから毎年度数値が減少していますが、依然として類似団体平均値、全国平均値より高い比率です。
</t>
    </r>
    <r>
      <rPr>
        <b/>
        <sz val="9"/>
        <rFont val="ＭＳ ゴシック"/>
        <family val="3"/>
        <charset val="128"/>
      </rPr>
      <t>⑤料金回収率</t>
    </r>
    <r>
      <rPr>
        <sz val="9"/>
        <rFont val="ＭＳ ゴシック"/>
        <family val="3"/>
        <charset val="128"/>
      </rPr>
      <t xml:space="preserve">
100％を上回っており、適切な料金収入を確保しています。
</t>
    </r>
    <r>
      <rPr>
        <b/>
        <sz val="9"/>
        <rFont val="ＭＳ ゴシック"/>
        <family val="3"/>
        <charset val="128"/>
      </rPr>
      <t>⑥給水原価</t>
    </r>
    <r>
      <rPr>
        <sz val="9"/>
        <rFont val="ＭＳ ゴシック"/>
        <family val="3"/>
        <charset val="128"/>
      </rPr>
      <t xml:space="preserve">
減価償却費や資産減耗費等の経費が嵩み、全国平均値よりも高い水準にあります。
</t>
    </r>
    <r>
      <rPr>
        <b/>
        <sz val="9"/>
        <rFont val="ＭＳ ゴシック"/>
        <family val="3"/>
        <charset val="128"/>
      </rPr>
      <t>⑦施設利用率</t>
    </r>
    <r>
      <rPr>
        <sz val="9"/>
        <rFont val="ＭＳ ゴシック"/>
        <family val="3"/>
        <charset val="128"/>
      </rPr>
      <t xml:space="preserve">
類似団体平均値、全国平均値に比べて高い利用率であり、効率的に施設が利用されています。
</t>
    </r>
    <r>
      <rPr>
        <b/>
        <sz val="9"/>
        <rFont val="ＭＳ ゴシック"/>
        <family val="3"/>
        <charset val="128"/>
      </rPr>
      <t>⑧有収率</t>
    </r>
    <r>
      <rPr>
        <sz val="9"/>
        <rFont val="ＭＳ ゴシック"/>
        <family val="3"/>
        <charset val="128"/>
      </rPr>
      <t xml:space="preserve">
老朽管の更新や漏水調査などの漏水防止対策により数値が改善していますが、依然として類似団体平均値、全国平均値を大きく下回っています。引き続き漏水箇所の早期発見、老朽管の更新などに努め、有収率向上を図ります。</t>
    </r>
    <phoneticPr fontId="4"/>
  </si>
  <si>
    <r>
      <t>　</t>
    </r>
    <r>
      <rPr>
        <sz val="9"/>
        <rFont val="ＭＳ ゴシック"/>
        <family val="3"/>
        <charset val="128"/>
      </rPr>
      <t xml:space="preserve">経営の健全性、効率性の指標からは概ね良好な経営状況であると考えられますが、今後は給水人口、水需要の減少とともに料金収入が減少していくなか、耐用年数を超過した老朽施設の更新などの費用は増加していくと見込まれます。このような状況を踏まえ、岩手中部水道企業団水道ビジョンに掲げた事業を着実に実施しながら、引き続き健全な事業運営を進めていく必要があります。
　また、有収率は改善傾向にあるものの、依然として類似団体平均値、全国平均値を大きく下回っていることから、漏水箇所の早期発見、早期修繕はもとより、漏水多発管路の優先的更新に引き続き取り組む必要があることから、令和２年度に改定した岩手中部水道企業団管路更新計画に基づき、効果的且つ効率的に整備を進めてまいります。
</t>
    </r>
    <rPh sb="54" eb="56">
      <t>ルイセキ</t>
    </rPh>
    <rPh sb="150" eb="151">
      <t>ヒ</t>
    </rPh>
    <rPh sb="152" eb="153">
      <t>ツヅ</t>
    </rPh>
    <rPh sb="184" eb="186">
      <t>カイゼン</t>
    </rPh>
    <rPh sb="186" eb="188">
      <t>ケイコウ</t>
    </rPh>
    <rPh sb="195" eb="197">
      <t>イゼン</t>
    </rPh>
    <rPh sb="279" eb="281">
      <t>レイワ</t>
    </rPh>
    <rPh sb="285" eb="287">
      <t>カイテイ</t>
    </rPh>
    <rPh sb="305" eb="306">
      <t>モト</t>
    </rPh>
    <phoneticPr fontId="17"/>
  </si>
  <si>
    <t>R1誤り</t>
    <rPh sb="2" eb="3">
      <t>アヤマ</t>
    </rPh>
    <phoneticPr fontId="4"/>
  </si>
  <si>
    <t>R1正しい</t>
    <rPh sb="2" eb="3">
      <t>タダ</t>
    </rPh>
    <phoneticPr fontId="4"/>
  </si>
  <si>
    <r>
      <rPr>
        <b/>
        <sz val="9"/>
        <rFont val="ＭＳ ゴシック"/>
        <family val="3"/>
        <charset val="128"/>
      </rPr>
      <t>①有形固定資産減価償却率</t>
    </r>
    <r>
      <rPr>
        <sz val="9"/>
        <rFont val="ＭＳ ゴシック"/>
        <family val="3"/>
        <charset val="128"/>
      </rPr>
      <t xml:space="preserve">
類似団体平均値、全国平均値をやや下回る水準にあります。これは、施設等の計画的な更新により老朽資産が少ない状態といえます。
</t>
    </r>
    <r>
      <rPr>
        <b/>
        <sz val="9"/>
        <rFont val="ＭＳ ゴシック"/>
        <family val="3"/>
        <charset val="128"/>
      </rPr>
      <t>②管路経年化率</t>
    </r>
    <r>
      <rPr>
        <sz val="9"/>
        <rFont val="ＭＳ ゴシック"/>
        <family val="3"/>
        <charset val="128"/>
      </rPr>
      <t xml:space="preserve">
類似団体平均値、全国平均値より低い水準にありますが、前年度より数値は上昇しました。これは今年度法定耐用年数を経過した管路延長の増加分が前年度の増加分より多かったためです。
</t>
    </r>
    <r>
      <rPr>
        <b/>
        <sz val="9"/>
        <rFont val="ＭＳ ゴシック"/>
        <family val="3"/>
        <charset val="128"/>
      </rPr>
      <t>③管路更新率</t>
    </r>
    <r>
      <rPr>
        <sz val="9"/>
        <rFont val="ＭＳ ゴシック"/>
        <family val="3"/>
        <charset val="128"/>
      </rPr>
      <t xml:space="preserve">
類似団体平均値、全国平均値より若干高い水準にありますが、前年度と比較して数値は減少しました。令和２年度に改定した岩手中部水道企業団管路更新計画では令和４年度～令和７年度の管路更新率1.13％以上となるよう計画しており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</si>
</sst>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9"/>
      <name val="ＭＳ ゴシック"/>
      <family val="3"/>
      <charset val="128"/>
    </font>
    <font>
      <sz val="6"/>
      <name val="游ゴシック"/>
      <family val="2"/>
      <charset val="128"/>
      <scheme val="minor"/>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2" fontId="0" fillId="0" borderId="0" xfId="0" applyNumberForma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Border="1" applyAlignment="1">
      <alignment horizontal="left" vertical="center"/>
    </xf>
    <xf numFmtId="0" fontId="19"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0.51</c:v>
                </c:pt>
                <c:pt idx="1">
                  <c:v>0.5</c:v>
                </c:pt>
                <c:pt idx="2">
                  <c:v>0.73</c:v>
                </c:pt>
                <c:pt idx="3">
                  <c:v>1.1399999999999999</c:v>
                </c:pt>
                <c:pt idx="4">
                  <c:v>0.83</c:v>
                </c:pt>
              </c:numCache>
            </c:numRef>
          </c:val>
          <c:extLst>
            <c:ext xmlns:c16="http://schemas.microsoft.com/office/drawing/2014/chart" uri="{C3380CC4-5D6E-409C-BE32-E72D297353CC}">
              <c16:uniqueId val="{00000000-B101-44A4-95A3-E14C240262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B101-44A4-95A3-E14C240262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70.03</c:v>
                </c:pt>
                <c:pt idx="1">
                  <c:v>67.19</c:v>
                </c:pt>
                <c:pt idx="2">
                  <c:v>66.27</c:v>
                </c:pt>
                <c:pt idx="3">
                  <c:v>66.709999999999994</c:v>
                </c:pt>
                <c:pt idx="4">
                  <c:v>67.52</c:v>
                </c:pt>
              </c:numCache>
            </c:numRef>
          </c:val>
          <c:extLst>
            <c:ext xmlns:c16="http://schemas.microsoft.com/office/drawing/2014/chart" uri="{C3380CC4-5D6E-409C-BE32-E72D297353CC}">
              <c16:uniqueId val="{00000000-8F94-4A4B-9734-371E2986D7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8F94-4A4B-9734-371E2986D7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81.010000000000005</c:v>
                </c:pt>
                <c:pt idx="1">
                  <c:v>84.61</c:v>
                </c:pt>
                <c:pt idx="2">
                  <c:v>86.02</c:v>
                </c:pt>
                <c:pt idx="3">
                  <c:v>85.42</c:v>
                </c:pt>
                <c:pt idx="4">
                  <c:v>86.7</c:v>
                </c:pt>
              </c:numCache>
            </c:numRef>
          </c:val>
          <c:extLst>
            <c:ext xmlns:c16="http://schemas.microsoft.com/office/drawing/2014/chart" uri="{C3380CC4-5D6E-409C-BE32-E72D297353CC}">
              <c16:uniqueId val="{00000000-E0E9-43B7-AE6C-8C534DE692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E0E9-43B7-AE6C-8C534DE692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108.35</c:v>
                </c:pt>
                <c:pt idx="1">
                  <c:v>107.98</c:v>
                </c:pt>
                <c:pt idx="2">
                  <c:v>112</c:v>
                </c:pt>
                <c:pt idx="3">
                  <c:v>112.62</c:v>
                </c:pt>
                <c:pt idx="4">
                  <c:v>107.6</c:v>
                </c:pt>
              </c:numCache>
            </c:numRef>
          </c:val>
          <c:extLst>
            <c:ext xmlns:c16="http://schemas.microsoft.com/office/drawing/2014/chart" uri="{C3380CC4-5D6E-409C-BE32-E72D297353CC}">
              <c16:uniqueId val="{00000000-6C7A-4F6A-9760-47CD118368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6C7A-4F6A-9760-47CD118368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45.38</c:v>
                </c:pt>
                <c:pt idx="1">
                  <c:v>46.03</c:v>
                </c:pt>
                <c:pt idx="2">
                  <c:v>46.36</c:v>
                </c:pt>
                <c:pt idx="3">
                  <c:v>46.01</c:v>
                </c:pt>
                <c:pt idx="4">
                  <c:v>46.64</c:v>
                </c:pt>
              </c:numCache>
            </c:numRef>
          </c:val>
          <c:extLst>
            <c:ext xmlns:c16="http://schemas.microsoft.com/office/drawing/2014/chart" uri="{C3380CC4-5D6E-409C-BE32-E72D297353CC}">
              <c16:uniqueId val="{00000000-27B8-4271-BC4B-DEF8A904B5F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27B8-4271-BC4B-DEF8A904B5F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3.55</c:v>
                </c:pt>
                <c:pt idx="1">
                  <c:v>4.91</c:v>
                </c:pt>
                <c:pt idx="2">
                  <c:v>6.08</c:v>
                </c:pt>
                <c:pt idx="3">
                  <c:v>6.04</c:v>
                </c:pt>
                <c:pt idx="4">
                  <c:v>9.3000000000000007</c:v>
                </c:pt>
              </c:numCache>
            </c:numRef>
          </c:val>
          <c:extLst>
            <c:ext xmlns:c16="http://schemas.microsoft.com/office/drawing/2014/chart" uri="{C3380CC4-5D6E-409C-BE32-E72D297353CC}">
              <c16:uniqueId val="{00000000-4873-406E-8C15-80FD0B3D77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4873-406E-8C15-80FD0B3D77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D0-4805-8307-E3971A22C88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D0D0-4805-8307-E3971A22C88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283.8</c:v>
                </c:pt>
                <c:pt idx="1">
                  <c:v>233.57</c:v>
                </c:pt>
                <c:pt idx="2">
                  <c:v>242.29</c:v>
                </c:pt>
                <c:pt idx="3">
                  <c:v>231.02</c:v>
                </c:pt>
                <c:pt idx="4">
                  <c:v>219.03</c:v>
                </c:pt>
              </c:numCache>
            </c:numRef>
          </c:val>
          <c:extLst>
            <c:ext xmlns:c16="http://schemas.microsoft.com/office/drawing/2014/chart" uri="{C3380CC4-5D6E-409C-BE32-E72D297353CC}">
              <c16:uniqueId val="{00000000-A344-4866-B6D2-6DBAE12C2C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A344-4866-B6D2-6DBAE12C2C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506.14</c:v>
                </c:pt>
                <c:pt idx="1">
                  <c:v>491.07</c:v>
                </c:pt>
                <c:pt idx="2">
                  <c:v>478.05</c:v>
                </c:pt>
                <c:pt idx="3">
                  <c:v>463.84</c:v>
                </c:pt>
                <c:pt idx="4">
                  <c:v>439.51</c:v>
                </c:pt>
              </c:numCache>
            </c:numRef>
          </c:val>
          <c:extLst>
            <c:ext xmlns:c16="http://schemas.microsoft.com/office/drawing/2014/chart" uri="{C3380CC4-5D6E-409C-BE32-E72D297353CC}">
              <c16:uniqueId val="{00000000-B1FE-4CBA-9DFD-F13D414507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B1FE-4CBA-9DFD-F13D414507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106.02</c:v>
                </c:pt>
                <c:pt idx="1">
                  <c:v>104.61</c:v>
                </c:pt>
                <c:pt idx="2">
                  <c:v>109.14</c:v>
                </c:pt>
                <c:pt idx="3">
                  <c:v>109.93</c:v>
                </c:pt>
                <c:pt idx="4">
                  <c:v>105.33</c:v>
                </c:pt>
              </c:numCache>
            </c:numRef>
          </c:val>
          <c:extLst>
            <c:ext xmlns:c16="http://schemas.microsoft.com/office/drawing/2014/chart" uri="{C3380CC4-5D6E-409C-BE32-E72D297353CC}">
              <c16:uniqueId val="{00000000-A084-4D85-884F-99237666C3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A084-4D85-884F-99237666C3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212.64</c:v>
                </c:pt>
                <c:pt idx="1">
                  <c:v>216.61</c:v>
                </c:pt>
                <c:pt idx="2">
                  <c:v>210.22</c:v>
                </c:pt>
                <c:pt idx="3">
                  <c:v>208.7</c:v>
                </c:pt>
                <c:pt idx="4">
                  <c:v>216.85</c:v>
                </c:pt>
              </c:numCache>
            </c:numRef>
          </c:val>
          <c:extLst>
            <c:ext xmlns:c16="http://schemas.microsoft.com/office/drawing/2014/chart" uri="{C3380CC4-5D6E-409C-BE32-E72D297353CC}">
              <c16:uniqueId val="{00000000-7F19-4664-9FB2-7B38EE4841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7F19-4664-9FB2-7B38EE4841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47"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2">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2">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7" t="str">
        <f>データ!H6</f>
        <v>岩手県　岩手中部水道企業団</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8"/>
      <c r="AE6" s="48"/>
      <c r="AF6" s="48"/>
      <c r="AG6" s="4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9" t="s">
        <v>1</v>
      </c>
      <c r="C7" s="50"/>
      <c r="D7" s="50"/>
      <c r="E7" s="50"/>
      <c r="F7" s="50"/>
      <c r="G7" s="50"/>
      <c r="H7" s="50"/>
      <c r="I7" s="49" t="s">
        <v>2</v>
      </c>
      <c r="J7" s="50"/>
      <c r="K7" s="50"/>
      <c r="L7" s="50"/>
      <c r="M7" s="50"/>
      <c r="N7" s="50"/>
      <c r="O7" s="51"/>
      <c r="P7" s="52" t="s">
        <v>3</v>
      </c>
      <c r="Q7" s="52"/>
      <c r="R7" s="52"/>
      <c r="S7" s="52"/>
      <c r="T7" s="52"/>
      <c r="U7" s="52"/>
      <c r="V7" s="52"/>
      <c r="W7" s="52" t="s">
        <v>4</v>
      </c>
      <c r="X7" s="52"/>
      <c r="Y7" s="52"/>
      <c r="Z7" s="52"/>
      <c r="AA7" s="52"/>
      <c r="AB7" s="52"/>
      <c r="AC7" s="52"/>
      <c r="AD7" s="52" t="s">
        <v>5</v>
      </c>
      <c r="AE7" s="52"/>
      <c r="AF7" s="52"/>
      <c r="AG7" s="52"/>
      <c r="AH7" s="52"/>
      <c r="AI7" s="52"/>
      <c r="AJ7" s="52"/>
      <c r="AK7" s="4"/>
      <c r="AL7" s="52" t="s">
        <v>6</v>
      </c>
      <c r="AM7" s="52"/>
      <c r="AN7" s="52"/>
      <c r="AO7" s="52"/>
      <c r="AP7" s="52"/>
      <c r="AQ7" s="52"/>
      <c r="AR7" s="52"/>
      <c r="AS7" s="52"/>
      <c r="AT7" s="49" t="s">
        <v>7</v>
      </c>
      <c r="AU7" s="50"/>
      <c r="AV7" s="50"/>
      <c r="AW7" s="50"/>
      <c r="AX7" s="50"/>
      <c r="AY7" s="50"/>
      <c r="AZ7" s="50"/>
      <c r="BA7" s="50"/>
      <c r="BB7" s="52" t="s">
        <v>8</v>
      </c>
      <c r="BC7" s="52"/>
      <c r="BD7" s="52"/>
      <c r="BE7" s="52"/>
      <c r="BF7" s="52"/>
      <c r="BG7" s="52"/>
      <c r="BH7" s="52"/>
      <c r="BI7" s="52"/>
      <c r="BJ7" s="3"/>
      <c r="BK7" s="3"/>
      <c r="BL7" s="5" t="s">
        <v>9</v>
      </c>
      <c r="BM7" s="6"/>
      <c r="BN7" s="6"/>
      <c r="BO7" s="6"/>
      <c r="BP7" s="6"/>
      <c r="BQ7" s="6"/>
      <c r="BR7" s="6"/>
      <c r="BS7" s="6"/>
      <c r="BT7" s="6"/>
      <c r="BU7" s="6"/>
      <c r="BV7" s="6"/>
      <c r="BW7" s="6"/>
      <c r="BX7" s="6"/>
      <c r="BY7" s="7"/>
    </row>
    <row r="8" spans="1:78" ht="18.75" customHeight="1" x14ac:dyDescent="0.2">
      <c r="A8" s="2"/>
      <c r="B8" s="58" t="str">
        <f>データ!$I$6</f>
        <v>法適用</v>
      </c>
      <c r="C8" s="59"/>
      <c r="D8" s="59"/>
      <c r="E8" s="59"/>
      <c r="F8" s="59"/>
      <c r="G8" s="59"/>
      <c r="H8" s="59"/>
      <c r="I8" s="58" t="str">
        <f>データ!$J$6</f>
        <v>水道事業</v>
      </c>
      <c r="J8" s="59"/>
      <c r="K8" s="59"/>
      <c r="L8" s="59"/>
      <c r="M8" s="59"/>
      <c r="N8" s="59"/>
      <c r="O8" s="60"/>
      <c r="P8" s="61" t="str">
        <f>データ!$K$6</f>
        <v>末端給水事業</v>
      </c>
      <c r="Q8" s="61"/>
      <c r="R8" s="61"/>
      <c r="S8" s="61"/>
      <c r="T8" s="61"/>
      <c r="U8" s="61"/>
      <c r="V8" s="61"/>
      <c r="W8" s="61" t="str">
        <f>データ!$L$6</f>
        <v>A2</v>
      </c>
      <c r="X8" s="61"/>
      <c r="Y8" s="61"/>
      <c r="Z8" s="61"/>
      <c r="AA8" s="61"/>
      <c r="AB8" s="61"/>
      <c r="AC8" s="61"/>
      <c r="AD8" s="61" t="str">
        <f>データ!$M$6</f>
        <v>自治体職員</v>
      </c>
      <c r="AE8" s="61"/>
      <c r="AF8" s="61"/>
      <c r="AG8" s="61"/>
      <c r="AH8" s="61"/>
      <c r="AI8" s="61"/>
      <c r="AJ8" s="61"/>
      <c r="AK8" s="4"/>
      <c r="AL8" s="62" t="str">
        <f>データ!$R$6</f>
        <v>-</v>
      </c>
      <c r="AM8" s="62"/>
      <c r="AN8" s="62"/>
      <c r="AO8" s="62"/>
      <c r="AP8" s="62"/>
      <c r="AQ8" s="62"/>
      <c r="AR8" s="62"/>
      <c r="AS8" s="62"/>
      <c r="AT8" s="53" t="str">
        <f>データ!$S$6</f>
        <v>-</v>
      </c>
      <c r="AU8" s="54"/>
      <c r="AV8" s="54"/>
      <c r="AW8" s="54"/>
      <c r="AX8" s="54"/>
      <c r="AY8" s="54"/>
      <c r="AZ8" s="54"/>
      <c r="BA8" s="54"/>
      <c r="BB8" s="55" t="str">
        <f>データ!$T$6</f>
        <v>-</v>
      </c>
      <c r="BC8" s="55"/>
      <c r="BD8" s="55"/>
      <c r="BE8" s="55"/>
      <c r="BF8" s="55"/>
      <c r="BG8" s="55"/>
      <c r="BH8" s="55"/>
      <c r="BI8" s="55"/>
      <c r="BJ8" s="3"/>
      <c r="BK8" s="3"/>
      <c r="BL8" s="56" t="s">
        <v>10</v>
      </c>
      <c r="BM8" s="57"/>
      <c r="BN8" s="8" t="s">
        <v>11</v>
      </c>
      <c r="BO8" s="9"/>
      <c r="BP8" s="9"/>
      <c r="BQ8" s="9"/>
      <c r="BR8" s="9"/>
      <c r="BS8" s="9"/>
      <c r="BT8" s="9"/>
      <c r="BU8" s="9"/>
      <c r="BV8" s="9"/>
      <c r="BW8" s="9"/>
      <c r="BX8" s="9"/>
      <c r="BY8" s="10"/>
    </row>
    <row r="9" spans="1:78" ht="18.75" customHeight="1" x14ac:dyDescent="0.2">
      <c r="A9" s="2"/>
      <c r="B9" s="49" t="s">
        <v>12</v>
      </c>
      <c r="C9" s="50"/>
      <c r="D9" s="50"/>
      <c r="E9" s="50"/>
      <c r="F9" s="50"/>
      <c r="G9" s="50"/>
      <c r="H9" s="50"/>
      <c r="I9" s="49" t="s">
        <v>13</v>
      </c>
      <c r="J9" s="50"/>
      <c r="K9" s="50"/>
      <c r="L9" s="50"/>
      <c r="M9" s="50"/>
      <c r="N9" s="50"/>
      <c r="O9" s="51"/>
      <c r="P9" s="52" t="s">
        <v>14</v>
      </c>
      <c r="Q9" s="52"/>
      <c r="R9" s="52"/>
      <c r="S9" s="52"/>
      <c r="T9" s="52"/>
      <c r="U9" s="52"/>
      <c r="V9" s="52"/>
      <c r="W9" s="52" t="s">
        <v>15</v>
      </c>
      <c r="X9" s="52"/>
      <c r="Y9" s="52"/>
      <c r="Z9" s="52"/>
      <c r="AA9" s="52"/>
      <c r="AB9" s="52"/>
      <c r="AC9" s="52"/>
      <c r="AD9" s="2"/>
      <c r="AE9" s="2"/>
      <c r="AF9" s="2"/>
      <c r="AG9" s="2"/>
      <c r="AH9" s="4"/>
      <c r="AI9" s="4"/>
      <c r="AJ9" s="4"/>
      <c r="AK9" s="4"/>
      <c r="AL9" s="52" t="s">
        <v>16</v>
      </c>
      <c r="AM9" s="52"/>
      <c r="AN9" s="52"/>
      <c r="AO9" s="52"/>
      <c r="AP9" s="52"/>
      <c r="AQ9" s="52"/>
      <c r="AR9" s="52"/>
      <c r="AS9" s="52"/>
      <c r="AT9" s="49" t="s">
        <v>17</v>
      </c>
      <c r="AU9" s="50"/>
      <c r="AV9" s="50"/>
      <c r="AW9" s="50"/>
      <c r="AX9" s="50"/>
      <c r="AY9" s="50"/>
      <c r="AZ9" s="50"/>
      <c r="BA9" s="50"/>
      <c r="BB9" s="52" t="s">
        <v>18</v>
      </c>
      <c r="BC9" s="52"/>
      <c r="BD9" s="52"/>
      <c r="BE9" s="52"/>
      <c r="BF9" s="52"/>
      <c r="BG9" s="52"/>
      <c r="BH9" s="52"/>
      <c r="BI9" s="52"/>
      <c r="BJ9" s="3"/>
      <c r="BK9" s="3"/>
      <c r="BL9" s="63" t="s">
        <v>19</v>
      </c>
      <c r="BM9" s="64"/>
      <c r="BN9" s="11" t="s">
        <v>20</v>
      </c>
      <c r="BO9" s="12"/>
      <c r="BP9" s="12"/>
      <c r="BQ9" s="12"/>
      <c r="BR9" s="12"/>
      <c r="BS9" s="12"/>
      <c r="BT9" s="12"/>
      <c r="BU9" s="12"/>
      <c r="BV9" s="12"/>
      <c r="BW9" s="12"/>
      <c r="BX9" s="12"/>
      <c r="BY9" s="13"/>
    </row>
    <row r="10" spans="1:78" ht="18.75" customHeight="1" x14ac:dyDescent="0.2">
      <c r="A10" s="2"/>
      <c r="B10" s="53" t="str">
        <f>データ!$N$6</f>
        <v>-</v>
      </c>
      <c r="C10" s="54"/>
      <c r="D10" s="54"/>
      <c r="E10" s="54"/>
      <c r="F10" s="54"/>
      <c r="G10" s="54"/>
      <c r="H10" s="54"/>
      <c r="I10" s="53">
        <f>データ!$O$6</f>
        <v>70.19</v>
      </c>
      <c r="J10" s="54"/>
      <c r="K10" s="54"/>
      <c r="L10" s="54"/>
      <c r="M10" s="54"/>
      <c r="N10" s="54"/>
      <c r="O10" s="65"/>
      <c r="P10" s="55">
        <f>データ!$P$6</f>
        <v>96.24</v>
      </c>
      <c r="Q10" s="55"/>
      <c r="R10" s="55"/>
      <c r="S10" s="55"/>
      <c r="T10" s="55"/>
      <c r="U10" s="55"/>
      <c r="V10" s="55"/>
      <c r="W10" s="62">
        <f>データ!$Q$6</f>
        <v>4015</v>
      </c>
      <c r="X10" s="62"/>
      <c r="Y10" s="62"/>
      <c r="Z10" s="62"/>
      <c r="AA10" s="62"/>
      <c r="AB10" s="62"/>
      <c r="AC10" s="62"/>
      <c r="AD10" s="2"/>
      <c r="AE10" s="2"/>
      <c r="AF10" s="2"/>
      <c r="AG10" s="2"/>
      <c r="AH10" s="4"/>
      <c r="AI10" s="4"/>
      <c r="AJ10" s="4"/>
      <c r="AK10" s="4"/>
      <c r="AL10" s="62">
        <f>データ!$U$6</f>
        <v>211113</v>
      </c>
      <c r="AM10" s="62"/>
      <c r="AN10" s="62"/>
      <c r="AO10" s="62"/>
      <c r="AP10" s="62"/>
      <c r="AQ10" s="62"/>
      <c r="AR10" s="62"/>
      <c r="AS10" s="62"/>
      <c r="AT10" s="53">
        <f>データ!$V$6</f>
        <v>657.9</v>
      </c>
      <c r="AU10" s="54"/>
      <c r="AV10" s="54"/>
      <c r="AW10" s="54"/>
      <c r="AX10" s="54"/>
      <c r="AY10" s="54"/>
      <c r="AZ10" s="54"/>
      <c r="BA10" s="54"/>
      <c r="BB10" s="55">
        <f>データ!$W$6</f>
        <v>320.89</v>
      </c>
      <c r="BC10" s="55"/>
      <c r="BD10" s="55"/>
      <c r="BE10" s="55"/>
      <c r="BF10" s="55"/>
      <c r="BG10" s="55"/>
      <c r="BH10" s="55"/>
      <c r="BI10" s="55"/>
      <c r="BJ10" s="2"/>
      <c r="BK10" s="2"/>
      <c r="BL10" s="66" t="s">
        <v>21</v>
      </c>
      <c r="BM10" s="67"/>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2">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8" t="s">
        <v>25</v>
      </c>
      <c r="BM14" s="69"/>
      <c r="BN14" s="69"/>
      <c r="BO14" s="69"/>
      <c r="BP14" s="69"/>
      <c r="BQ14" s="69"/>
      <c r="BR14" s="69"/>
      <c r="BS14" s="69"/>
      <c r="BT14" s="69"/>
      <c r="BU14" s="69"/>
      <c r="BV14" s="69"/>
      <c r="BW14" s="69"/>
      <c r="BX14" s="69"/>
      <c r="BY14" s="69"/>
      <c r="BZ14" s="70"/>
    </row>
    <row r="15" spans="1:78" ht="13.5" customHeight="1" x14ac:dyDescent="0.2">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1"/>
      <c r="BM15" s="72"/>
      <c r="BN15" s="72"/>
      <c r="BO15" s="72"/>
      <c r="BP15" s="72"/>
      <c r="BQ15" s="72"/>
      <c r="BR15" s="72"/>
      <c r="BS15" s="72"/>
      <c r="BT15" s="72"/>
      <c r="BU15" s="72"/>
      <c r="BV15" s="72"/>
      <c r="BW15" s="72"/>
      <c r="BX15" s="72"/>
      <c r="BY15" s="72"/>
      <c r="BZ15" s="73"/>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112</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8" t="s">
        <v>26</v>
      </c>
      <c r="BM45" s="69"/>
      <c r="BN45" s="69"/>
      <c r="BO45" s="69"/>
      <c r="BP45" s="69"/>
      <c r="BQ45" s="69"/>
      <c r="BR45" s="69"/>
      <c r="BS45" s="69"/>
      <c r="BT45" s="69"/>
      <c r="BU45" s="69"/>
      <c r="BV45" s="69"/>
      <c r="BW45" s="69"/>
      <c r="BX45" s="69"/>
      <c r="BY45" s="69"/>
      <c r="BZ45" s="70"/>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1"/>
      <c r="BM46" s="72"/>
      <c r="BN46" s="72"/>
      <c r="BO46" s="72"/>
      <c r="BP46" s="72"/>
      <c r="BQ46" s="72"/>
      <c r="BR46" s="72"/>
      <c r="BS46" s="72"/>
      <c r="BT46" s="72"/>
      <c r="BU46" s="72"/>
      <c r="BV46" s="72"/>
      <c r="BW46" s="72"/>
      <c r="BX46" s="72"/>
      <c r="BY46" s="72"/>
      <c r="BZ46" s="73"/>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116</v>
      </c>
      <c r="BM47" s="89"/>
      <c r="BN47" s="89"/>
      <c r="BO47" s="89"/>
      <c r="BP47" s="89"/>
      <c r="BQ47" s="89"/>
      <c r="BR47" s="89"/>
      <c r="BS47" s="89"/>
      <c r="BT47" s="89"/>
      <c r="BU47" s="89"/>
      <c r="BV47" s="89"/>
      <c r="BW47" s="89"/>
      <c r="BX47" s="89"/>
      <c r="BY47" s="89"/>
      <c r="BZ47" s="9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2">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88"/>
      <c r="BM60" s="89"/>
      <c r="BN60" s="89"/>
      <c r="BO60" s="89"/>
      <c r="BP60" s="89"/>
      <c r="BQ60" s="89"/>
      <c r="BR60" s="89"/>
      <c r="BS60" s="89"/>
      <c r="BT60" s="89"/>
      <c r="BU60" s="89"/>
      <c r="BV60" s="89"/>
      <c r="BW60" s="89"/>
      <c r="BX60" s="89"/>
      <c r="BY60" s="89"/>
      <c r="BZ60" s="90"/>
    </row>
    <row r="61" spans="1:78" ht="13.5" customHeight="1" x14ac:dyDescent="0.2">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88"/>
      <c r="BM61" s="89"/>
      <c r="BN61" s="89"/>
      <c r="BO61" s="89"/>
      <c r="BP61" s="89"/>
      <c r="BQ61" s="89"/>
      <c r="BR61" s="89"/>
      <c r="BS61" s="89"/>
      <c r="BT61" s="89"/>
      <c r="BU61" s="89"/>
      <c r="BV61" s="89"/>
      <c r="BW61" s="89"/>
      <c r="BX61" s="89"/>
      <c r="BY61" s="89"/>
      <c r="BZ61" s="9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8" t="s">
        <v>28</v>
      </c>
      <c r="BM64" s="69"/>
      <c r="BN64" s="69"/>
      <c r="BO64" s="69"/>
      <c r="BP64" s="69"/>
      <c r="BQ64" s="69"/>
      <c r="BR64" s="69"/>
      <c r="BS64" s="69"/>
      <c r="BT64" s="69"/>
      <c r="BU64" s="69"/>
      <c r="BV64" s="69"/>
      <c r="BW64" s="69"/>
      <c r="BX64" s="69"/>
      <c r="BY64" s="69"/>
      <c r="BZ64" s="70"/>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1"/>
      <c r="BM65" s="72"/>
      <c r="BN65" s="72"/>
      <c r="BO65" s="72"/>
      <c r="BP65" s="72"/>
      <c r="BQ65" s="72"/>
      <c r="BR65" s="72"/>
      <c r="BS65" s="72"/>
      <c r="BT65" s="72"/>
      <c r="BU65" s="72"/>
      <c r="BV65" s="72"/>
      <c r="BW65" s="72"/>
      <c r="BX65" s="72"/>
      <c r="BY65" s="72"/>
      <c r="BZ65" s="73"/>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4" t="s">
        <v>113</v>
      </c>
      <c r="BM66" s="75"/>
      <c r="BN66" s="75"/>
      <c r="BO66" s="75"/>
      <c r="BP66" s="75"/>
      <c r="BQ66" s="75"/>
      <c r="BR66" s="75"/>
      <c r="BS66" s="75"/>
      <c r="BT66" s="75"/>
      <c r="BU66" s="75"/>
      <c r="BV66" s="75"/>
      <c r="BW66" s="75"/>
      <c r="BX66" s="75"/>
      <c r="BY66" s="75"/>
      <c r="BZ66" s="76"/>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4"/>
      <c r="BM67" s="75"/>
      <c r="BN67" s="75"/>
      <c r="BO67" s="75"/>
      <c r="BP67" s="75"/>
      <c r="BQ67" s="75"/>
      <c r="BR67" s="75"/>
      <c r="BS67" s="75"/>
      <c r="BT67" s="75"/>
      <c r="BU67" s="75"/>
      <c r="BV67" s="75"/>
      <c r="BW67" s="75"/>
      <c r="BX67" s="75"/>
      <c r="BY67" s="75"/>
      <c r="BZ67" s="76"/>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4"/>
      <c r="BM68" s="75"/>
      <c r="BN68" s="75"/>
      <c r="BO68" s="75"/>
      <c r="BP68" s="75"/>
      <c r="BQ68" s="75"/>
      <c r="BR68" s="75"/>
      <c r="BS68" s="75"/>
      <c r="BT68" s="75"/>
      <c r="BU68" s="75"/>
      <c r="BV68" s="75"/>
      <c r="BW68" s="75"/>
      <c r="BX68" s="75"/>
      <c r="BY68" s="75"/>
      <c r="BZ68" s="76"/>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4"/>
      <c r="BM69" s="75"/>
      <c r="BN69" s="75"/>
      <c r="BO69" s="75"/>
      <c r="BP69" s="75"/>
      <c r="BQ69" s="75"/>
      <c r="BR69" s="75"/>
      <c r="BS69" s="75"/>
      <c r="BT69" s="75"/>
      <c r="BU69" s="75"/>
      <c r="BV69" s="75"/>
      <c r="BW69" s="75"/>
      <c r="BX69" s="75"/>
      <c r="BY69" s="75"/>
      <c r="BZ69" s="76"/>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4"/>
      <c r="BM70" s="75"/>
      <c r="BN70" s="75"/>
      <c r="BO70" s="75"/>
      <c r="BP70" s="75"/>
      <c r="BQ70" s="75"/>
      <c r="BR70" s="75"/>
      <c r="BS70" s="75"/>
      <c r="BT70" s="75"/>
      <c r="BU70" s="75"/>
      <c r="BV70" s="75"/>
      <c r="BW70" s="75"/>
      <c r="BX70" s="75"/>
      <c r="BY70" s="75"/>
      <c r="BZ70" s="76"/>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4"/>
      <c r="BM71" s="75"/>
      <c r="BN71" s="75"/>
      <c r="BO71" s="75"/>
      <c r="BP71" s="75"/>
      <c r="BQ71" s="75"/>
      <c r="BR71" s="75"/>
      <c r="BS71" s="75"/>
      <c r="BT71" s="75"/>
      <c r="BU71" s="75"/>
      <c r="BV71" s="75"/>
      <c r="BW71" s="75"/>
      <c r="BX71" s="75"/>
      <c r="BY71" s="75"/>
      <c r="BZ71" s="76"/>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4"/>
      <c r="BM72" s="75"/>
      <c r="BN72" s="75"/>
      <c r="BO72" s="75"/>
      <c r="BP72" s="75"/>
      <c r="BQ72" s="75"/>
      <c r="BR72" s="75"/>
      <c r="BS72" s="75"/>
      <c r="BT72" s="75"/>
      <c r="BU72" s="75"/>
      <c r="BV72" s="75"/>
      <c r="BW72" s="75"/>
      <c r="BX72" s="75"/>
      <c r="BY72" s="75"/>
      <c r="BZ72" s="76"/>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4"/>
      <c r="BM73" s="75"/>
      <c r="BN73" s="75"/>
      <c r="BO73" s="75"/>
      <c r="BP73" s="75"/>
      <c r="BQ73" s="75"/>
      <c r="BR73" s="75"/>
      <c r="BS73" s="75"/>
      <c r="BT73" s="75"/>
      <c r="BU73" s="75"/>
      <c r="BV73" s="75"/>
      <c r="BW73" s="75"/>
      <c r="BX73" s="75"/>
      <c r="BY73" s="75"/>
      <c r="BZ73" s="76"/>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4"/>
      <c r="BM74" s="75"/>
      <c r="BN74" s="75"/>
      <c r="BO74" s="75"/>
      <c r="BP74" s="75"/>
      <c r="BQ74" s="75"/>
      <c r="BR74" s="75"/>
      <c r="BS74" s="75"/>
      <c r="BT74" s="75"/>
      <c r="BU74" s="75"/>
      <c r="BV74" s="75"/>
      <c r="BW74" s="75"/>
      <c r="BX74" s="75"/>
      <c r="BY74" s="75"/>
      <c r="BZ74" s="76"/>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4"/>
      <c r="BM75" s="75"/>
      <c r="BN75" s="75"/>
      <c r="BO75" s="75"/>
      <c r="BP75" s="75"/>
      <c r="BQ75" s="75"/>
      <c r="BR75" s="75"/>
      <c r="BS75" s="75"/>
      <c r="BT75" s="75"/>
      <c r="BU75" s="75"/>
      <c r="BV75" s="75"/>
      <c r="BW75" s="75"/>
      <c r="BX75" s="75"/>
      <c r="BY75" s="75"/>
      <c r="BZ75" s="76"/>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4"/>
      <c r="BM76" s="75"/>
      <c r="BN76" s="75"/>
      <c r="BO76" s="75"/>
      <c r="BP76" s="75"/>
      <c r="BQ76" s="75"/>
      <c r="BR76" s="75"/>
      <c r="BS76" s="75"/>
      <c r="BT76" s="75"/>
      <c r="BU76" s="75"/>
      <c r="BV76" s="75"/>
      <c r="BW76" s="75"/>
      <c r="BX76" s="75"/>
      <c r="BY76" s="75"/>
      <c r="BZ76" s="76"/>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4"/>
      <c r="BM77" s="75"/>
      <c r="BN77" s="75"/>
      <c r="BO77" s="75"/>
      <c r="BP77" s="75"/>
      <c r="BQ77" s="75"/>
      <c r="BR77" s="75"/>
      <c r="BS77" s="75"/>
      <c r="BT77" s="75"/>
      <c r="BU77" s="75"/>
      <c r="BV77" s="75"/>
      <c r="BW77" s="75"/>
      <c r="BX77" s="75"/>
      <c r="BY77" s="75"/>
      <c r="BZ77" s="76"/>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4"/>
      <c r="BM78" s="75"/>
      <c r="BN78" s="75"/>
      <c r="BO78" s="75"/>
      <c r="BP78" s="75"/>
      <c r="BQ78" s="75"/>
      <c r="BR78" s="75"/>
      <c r="BS78" s="75"/>
      <c r="BT78" s="75"/>
      <c r="BU78" s="75"/>
      <c r="BV78" s="75"/>
      <c r="BW78" s="75"/>
      <c r="BX78" s="75"/>
      <c r="BY78" s="75"/>
      <c r="BZ78" s="76"/>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4"/>
      <c r="BM79" s="75"/>
      <c r="BN79" s="75"/>
      <c r="BO79" s="75"/>
      <c r="BP79" s="75"/>
      <c r="BQ79" s="75"/>
      <c r="BR79" s="75"/>
      <c r="BS79" s="75"/>
      <c r="BT79" s="75"/>
      <c r="BU79" s="75"/>
      <c r="BV79" s="75"/>
      <c r="BW79" s="75"/>
      <c r="BX79" s="75"/>
      <c r="BY79" s="75"/>
      <c r="BZ79" s="76"/>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4"/>
      <c r="BM80" s="75"/>
      <c r="BN80" s="75"/>
      <c r="BO80" s="75"/>
      <c r="BP80" s="75"/>
      <c r="BQ80" s="75"/>
      <c r="BR80" s="75"/>
      <c r="BS80" s="75"/>
      <c r="BT80" s="75"/>
      <c r="BU80" s="75"/>
      <c r="BV80" s="75"/>
      <c r="BW80" s="75"/>
      <c r="BX80" s="75"/>
      <c r="BY80" s="75"/>
      <c r="BZ80" s="76"/>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4"/>
      <c r="BM81" s="75"/>
      <c r="BN81" s="75"/>
      <c r="BO81" s="75"/>
      <c r="BP81" s="75"/>
      <c r="BQ81" s="75"/>
      <c r="BR81" s="75"/>
      <c r="BS81" s="75"/>
      <c r="BT81" s="75"/>
      <c r="BU81" s="75"/>
      <c r="BV81" s="75"/>
      <c r="BW81" s="75"/>
      <c r="BX81" s="75"/>
      <c r="BY81" s="75"/>
      <c r="BZ81" s="7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4"/>
  <sheetViews>
    <sheetView showGridLines="0" topLeftCell="DT1" workbookViewId="0">
      <selection activeCell="EG8" sqref="EG8"/>
    </sheetView>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29" t="s">
        <v>53</v>
      </c>
      <c r="B4" s="31"/>
      <c r="C4" s="31"/>
      <c r="D4" s="31"/>
      <c r="E4" s="31"/>
      <c r="F4" s="31"/>
      <c r="G4" s="31"/>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38873</v>
      </c>
      <c r="D6" s="34">
        <f t="shared" si="3"/>
        <v>46</v>
      </c>
      <c r="E6" s="34">
        <f t="shared" si="3"/>
        <v>1</v>
      </c>
      <c r="F6" s="34">
        <f t="shared" si="3"/>
        <v>0</v>
      </c>
      <c r="G6" s="34">
        <f t="shared" si="3"/>
        <v>1</v>
      </c>
      <c r="H6" s="34" t="str">
        <f t="shared" si="3"/>
        <v>岩手県　岩手中部水道企業団</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70.19</v>
      </c>
      <c r="P6" s="35">
        <f t="shared" si="3"/>
        <v>96.24</v>
      </c>
      <c r="Q6" s="35">
        <f t="shared" si="3"/>
        <v>4015</v>
      </c>
      <c r="R6" s="35" t="str">
        <f t="shared" si="3"/>
        <v>-</v>
      </c>
      <c r="S6" s="35" t="str">
        <f t="shared" si="3"/>
        <v>-</v>
      </c>
      <c r="T6" s="35" t="str">
        <f t="shared" si="3"/>
        <v>-</v>
      </c>
      <c r="U6" s="35">
        <f t="shared" si="3"/>
        <v>211113</v>
      </c>
      <c r="V6" s="35">
        <f t="shared" si="3"/>
        <v>657.9</v>
      </c>
      <c r="W6" s="35">
        <f t="shared" si="3"/>
        <v>320.89</v>
      </c>
      <c r="X6" s="36">
        <f>IF(X7="",NA(),X7)</f>
        <v>108.35</v>
      </c>
      <c r="Y6" s="36">
        <f t="shared" ref="Y6:AG6" si="4">IF(Y7="",NA(),Y7)</f>
        <v>107.98</v>
      </c>
      <c r="Z6" s="36">
        <f t="shared" si="4"/>
        <v>112</v>
      </c>
      <c r="AA6" s="36">
        <f t="shared" si="4"/>
        <v>112.62</v>
      </c>
      <c r="AB6" s="36">
        <f t="shared" si="4"/>
        <v>107.6</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283.8</v>
      </c>
      <c r="AU6" s="36">
        <f t="shared" ref="AU6:BC6" si="6">IF(AU7="",NA(),AU7)</f>
        <v>233.57</v>
      </c>
      <c r="AV6" s="36">
        <f t="shared" si="6"/>
        <v>242.29</v>
      </c>
      <c r="AW6" s="36">
        <f t="shared" si="6"/>
        <v>231.02</v>
      </c>
      <c r="AX6" s="36">
        <f t="shared" si="6"/>
        <v>219.03</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506.14</v>
      </c>
      <c r="BF6" s="36">
        <f t="shared" ref="BF6:BN6" si="7">IF(BF7="",NA(),BF7)</f>
        <v>491.07</v>
      </c>
      <c r="BG6" s="36">
        <f t="shared" si="7"/>
        <v>478.05</v>
      </c>
      <c r="BH6" s="36">
        <f t="shared" si="7"/>
        <v>463.84</v>
      </c>
      <c r="BI6" s="36">
        <f t="shared" si="7"/>
        <v>439.51</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106.02</v>
      </c>
      <c r="BQ6" s="36">
        <f t="shared" ref="BQ6:BY6" si="8">IF(BQ7="",NA(),BQ7)</f>
        <v>104.61</v>
      </c>
      <c r="BR6" s="36">
        <f t="shared" si="8"/>
        <v>109.14</v>
      </c>
      <c r="BS6" s="36">
        <f t="shared" si="8"/>
        <v>109.93</v>
      </c>
      <c r="BT6" s="36">
        <f t="shared" si="8"/>
        <v>105.33</v>
      </c>
      <c r="BU6" s="36">
        <f t="shared" si="8"/>
        <v>107.61</v>
      </c>
      <c r="BV6" s="36">
        <f t="shared" si="8"/>
        <v>106.02</v>
      </c>
      <c r="BW6" s="36">
        <f t="shared" si="8"/>
        <v>104.84</v>
      </c>
      <c r="BX6" s="36">
        <f t="shared" si="8"/>
        <v>106.11</v>
      </c>
      <c r="BY6" s="36">
        <f t="shared" si="8"/>
        <v>103.75</v>
      </c>
      <c r="BZ6" s="35" t="str">
        <f>IF(BZ7="","",IF(BZ7="-","【-】","【"&amp;SUBSTITUTE(TEXT(BZ7,"#,##0.00"),"-","△")&amp;"】"))</f>
        <v>【100.05】</v>
      </c>
      <c r="CA6" s="36">
        <f>IF(CA7="",NA(),CA7)</f>
        <v>212.64</v>
      </c>
      <c r="CB6" s="36">
        <f t="shared" ref="CB6:CJ6" si="9">IF(CB7="",NA(),CB7)</f>
        <v>216.61</v>
      </c>
      <c r="CC6" s="36">
        <f t="shared" si="9"/>
        <v>210.22</v>
      </c>
      <c r="CD6" s="36">
        <f t="shared" si="9"/>
        <v>208.7</v>
      </c>
      <c r="CE6" s="36">
        <f t="shared" si="9"/>
        <v>216.85</v>
      </c>
      <c r="CF6" s="36">
        <f t="shared" si="9"/>
        <v>155.69</v>
      </c>
      <c r="CG6" s="36">
        <f t="shared" si="9"/>
        <v>158.6</v>
      </c>
      <c r="CH6" s="36">
        <f t="shared" si="9"/>
        <v>161.82</v>
      </c>
      <c r="CI6" s="36">
        <f t="shared" si="9"/>
        <v>161.03</v>
      </c>
      <c r="CJ6" s="36">
        <f t="shared" si="9"/>
        <v>159.93</v>
      </c>
      <c r="CK6" s="35" t="str">
        <f>IF(CK7="","",IF(CK7="-","【-】","【"&amp;SUBSTITUTE(TEXT(CK7,"#,##0.00"),"-","△")&amp;"】"))</f>
        <v>【166.40】</v>
      </c>
      <c r="CL6" s="36">
        <f>IF(CL7="",NA(),CL7)</f>
        <v>70.03</v>
      </c>
      <c r="CM6" s="36">
        <f t="shared" ref="CM6:CU6" si="10">IF(CM7="",NA(),CM7)</f>
        <v>67.19</v>
      </c>
      <c r="CN6" s="36">
        <f t="shared" si="10"/>
        <v>66.27</v>
      </c>
      <c r="CO6" s="36">
        <f t="shared" si="10"/>
        <v>66.709999999999994</v>
      </c>
      <c r="CP6" s="36">
        <f t="shared" si="10"/>
        <v>67.52</v>
      </c>
      <c r="CQ6" s="36">
        <f t="shared" si="10"/>
        <v>62.46</v>
      </c>
      <c r="CR6" s="36">
        <f t="shared" si="10"/>
        <v>62.88</v>
      </c>
      <c r="CS6" s="36">
        <f t="shared" si="10"/>
        <v>62.32</v>
      </c>
      <c r="CT6" s="36">
        <f t="shared" si="10"/>
        <v>61.71</v>
      </c>
      <c r="CU6" s="36">
        <f t="shared" si="10"/>
        <v>63.12</v>
      </c>
      <c r="CV6" s="35" t="str">
        <f>IF(CV7="","",IF(CV7="-","【-】","【"&amp;SUBSTITUTE(TEXT(CV7,"#,##0.00"),"-","△")&amp;"】"))</f>
        <v>【60.69】</v>
      </c>
      <c r="CW6" s="36">
        <f>IF(CW7="",NA(),CW7)</f>
        <v>81.010000000000005</v>
      </c>
      <c r="CX6" s="36">
        <f t="shared" ref="CX6:DF6" si="11">IF(CX7="",NA(),CX7)</f>
        <v>84.61</v>
      </c>
      <c r="CY6" s="36">
        <f t="shared" si="11"/>
        <v>86.02</v>
      </c>
      <c r="CZ6" s="36">
        <f t="shared" si="11"/>
        <v>85.42</v>
      </c>
      <c r="DA6" s="36">
        <f t="shared" si="11"/>
        <v>86.7</v>
      </c>
      <c r="DB6" s="36">
        <f t="shared" si="11"/>
        <v>90.62</v>
      </c>
      <c r="DC6" s="36">
        <f t="shared" si="11"/>
        <v>90.13</v>
      </c>
      <c r="DD6" s="36">
        <f t="shared" si="11"/>
        <v>90.19</v>
      </c>
      <c r="DE6" s="36">
        <f t="shared" si="11"/>
        <v>90.03</v>
      </c>
      <c r="DF6" s="36">
        <f t="shared" si="11"/>
        <v>90.09</v>
      </c>
      <c r="DG6" s="35" t="str">
        <f>IF(DG7="","",IF(DG7="-","【-】","【"&amp;SUBSTITUTE(TEXT(DG7,"#,##0.00"),"-","△")&amp;"】"))</f>
        <v>【89.82】</v>
      </c>
      <c r="DH6" s="36">
        <f>IF(DH7="",NA(),DH7)</f>
        <v>45.38</v>
      </c>
      <c r="DI6" s="36">
        <f t="shared" ref="DI6:DQ6" si="12">IF(DI7="",NA(),DI7)</f>
        <v>46.03</v>
      </c>
      <c r="DJ6" s="36">
        <f t="shared" si="12"/>
        <v>46.36</v>
      </c>
      <c r="DK6" s="36">
        <f t="shared" si="12"/>
        <v>46.01</v>
      </c>
      <c r="DL6" s="36">
        <f t="shared" si="12"/>
        <v>46.64</v>
      </c>
      <c r="DM6" s="36">
        <f t="shared" si="12"/>
        <v>48.01</v>
      </c>
      <c r="DN6" s="36">
        <f t="shared" si="12"/>
        <v>48.01</v>
      </c>
      <c r="DO6" s="36">
        <f t="shared" si="12"/>
        <v>48.86</v>
      </c>
      <c r="DP6" s="36">
        <f t="shared" si="12"/>
        <v>49.6</v>
      </c>
      <c r="DQ6" s="36">
        <f t="shared" si="12"/>
        <v>50.31</v>
      </c>
      <c r="DR6" s="35" t="str">
        <f>IF(DR7="","",IF(DR7="-","【-】","【"&amp;SUBSTITUTE(TEXT(DR7,"#,##0.00"),"-","△")&amp;"】"))</f>
        <v>【50.19】</v>
      </c>
      <c r="DS6" s="36">
        <f>IF(DS7="",NA(),DS7)</f>
        <v>3.55</v>
      </c>
      <c r="DT6" s="36">
        <f t="shared" ref="DT6:EB6" si="13">IF(DT7="",NA(),DT7)</f>
        <v>4.91</v>
      </c>
      <c r="DU6" s="36">
        <f t="shared" si="13"/>
        <v>6.08</v>
      </c>
      <c r="DV6" s="36">
        <f t="shared" si="13"/>
        <v>6.04</v>
      </c>
      <c r="DW6" s="36">
        <f t="shared" si="13"/>
        <v>9.3000000000000007</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0.51</v>
      </c>
      <c r="EE6" s="36">
        <f t="shared" ref="EE6:EM6" si="14">IF(EE7="",NA(),EE7)</f>
        <v>0.5</v>
      </c>
      <c r="EF6" s="36">
        <f t="shared" si="14"/>
        <v>0.73</v>
      </c>
      <c r="EG6" s="36">
        <f t="shared" si="14"/>
        <v>1.1399999999999999</v>
      </c>
      <c r="EH6" s="36">
        <f t="shared" si="14"/>
        <v>0.83</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2">
      <c r="A7" s="29"/>
      <c r="B7" s="38">
        <v>2020</v>
      </c>
      <c r="C7" s="38">
        <v>38873</v>
      </c>
      <c r="D7" s="38">
        <v>46</v>
      </c>
      <c r="E7" s="38">
        <v>1</v>
      </c>
      <c r="F7" s="38">
        <v>0</v>
      </c>
      <c r="G7" s="38">
        <v>1</v>
      </c>
      <c r="H7" s="38" t="s">
        <v>93</v>
      </c>
      <c r="I7" s="38" t="s">
        <v>94</v>
      </c>
      <c r="J7" s="38" t="s">
        <v>95</v>
      </c>
      <c r="K7" s="38" t="s">
        <v>96</v>
      </c>
      <c r="L7" s="38" t="s">
        <v>97</v>
      </c>
      <c r="M7" s="38" t="s">
        <v>98</v>
      </c>
      <c r="N7" s="39" t="s">
        <v>99</v>
      </c>
      <c r="O7" s="39">
        <v>70.19</v>
      </c>
      <c r="P7" s="39">
        <v>96.24</v>
      </c>
      <c r="Q7" s="39">
        <v>4015</v>
      </c>
      <c r="R7" s="39" t="s">
        <v>99</v>
      </c>
      <c r="S7" s="39" t="s">
        <v>99</v>
      </c>
      <c r="T7" s="39" t="s">
        <v>99</v>
      </c>
      <c r="U7" s="39">
        <v>211113</v>
      </c>
      <c r="V7" s="39">
        <v>657.9</v>
      </c>
      <c r="W7" s="39">
        <v>320.89</v>
      </c>
      <c r="X7" s="39">
        <v>108.35</v>
      </c>
      <c r="Y7" s="39">
        <v>107.98</v>
      </c>
      <c r="Z7" s="39">
        <v>112</v>
      </c>
      <c r="AA7" s="39">
        <v>112.62</v>
      </c>
      <c r="AB7" s="39">
        <v>107.6</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283.8</v>
      </c>
      <c r="AU7" s="39">
        <v>233.57</v>
      </c>
      <c r="AV7" s="39">
        <v>242.29</v>
      </c>
      <c r="AW7" s="39">
        <v>231.02</v>
      </c>
      <c r="AX7" s="39">
        <v>219.03</v>
      </c>
      <c r="AY7" s="39">
        <v>311.99</v>
      </c>
      <c r="AZ7" s="39">
        <v>307.83</v>
      </c>
      <c r="BA7" s="39">
        <v>318.89</v>
      </c>
      <c r="BB7" s="39">
        <v>309.10000000000002</v>
      </c>
      <c r="BC7" s="39">
        <v>306.08</v>
      </c>
      <c r="BD7" s="39">
        <v>260.31</v>
      </c>
      <c r="BE7" s="39">
        <v>506.14</v>
      </c>
      <c r="BF7" s="39">
        <v>491.07</v>
      </c>
      <c r="BG7" s="39">
        <v>478.05</v>
      </c>
      <c r="BH7" s="39">
        <v>463.84</v>
      </c>
      <c r="BI7" s="39">
        <v>439.51</v>
      </c>
      <c r="BJ7" s="39">
        <v>291.77999999999997</v>
      </c>
      <c r="BK7" s="39">
        <v>295.44</v>
      </c>
      <c r="BL7" s="39">
        <v>290.07</v>
      </c>
      <c r="BM7" s="39">
        <v>290.42</v>
      </c>
      <c r="BN7" s="39">
        <v>294.66000000000003</v>
      </c>
      <c r="BO7" s="39">
        <v>275.67</v>
      </c>
      <c r="BP7" s="39">
        <v>106.02</v>
      </c>
      <c r="BQ7" s="39">
        <v>104.61</v>
      </c>
      <c r="BR7" s="39">
        <v>109.14</v>
      </c>
      <c r="BS7" s="39">
        <v>109.93</v>
      </c>
      <c r="BT7" s="39">
        <v>105.33</v>
      </c>
      <c r="BU7" s="39">
        <v>107.61</v>
      </c>
      <c r="BV7" s="39">
        <v>106.02</v>
      </c>
      <c r="BW7" s="39">
        <v>104.84</v>
      </c>
      <c r="BX7" s="39">
        <v>106.11</v>
      </c>
      <c r="BY7" s="39">
        <v>103.75</v>
      </c>
      <c r="BZ7" s="39">
        <v>100.05</v>
      </c>
      <c r="CA7" s="39">
        <v>212.64</v>
      </c>
      <c r="CB7" s="39">
        <v>216.61</v>
      </c>
      <c r="CC7" s="39">
        <v>210.22</v>
      </c>
      <c r="CD7" s="39">
        <v>208.7</v>
      </c>
      <c r="CE7" s="39">
        <v>216.85</v>
      </c>
      <c r="CF7" s="39">
        <v>155.69</v>
      </c>
      <c r="CG7" s="39">
        <v>158.6</v>
      </c>
      <c r="CH7" s="39">
        <v>161.82</v>
      </c>
      <c r="CI7" s="39">
        <v>161.03</v>
      </c>
      <c r="CJ7" s="39">
        <v>159.93</v>
      </c>
      <c r="CK7" s="39">
        <v>166.4</v>
      </c>
      <c r="CL7" s="39">
        <v>70.03</v>
      </c>
      <c r="CM7" s="39">
        <v>67.19</v>
      </c>
      <c r="CN7" s="39">
        <v>66.27</v>
      </c>
      <c r="CO7" s="39">
        <v>66.709999999999994</v>
      </c>
      <c r="CP7" s="39">
        <v>67.52</v>
      </c>
      <c r="CQ7" s="39">
        <v>62.46</v>
      </c>
      <c r="CR7" s="39">
        <v>62.88</v>
      </c>
      <c r="CS7" s="39">
        <v>62.32</v>
      </c>
      <c r="CT7" s="39">
        <v>61.71</v>
      </c>
      <c r="CU7" s="39">
        <v>63.12</v>
      </c>
      <c r="CV7" s="39">
        <v>60.69</v>
      </c>
      <c r="CW7" s="39">
        <v>81.010000000000005</v>
      </c>
      <c r="CX7" s="39">
        <v>84.61</v>
      </c>
      <c r="CY7" s="39">
        <v>86.02</v>
      </c>
      <c r="CZ7" s="39">
        <v>85.42</v>
      </c>
      <c r="DA7" s="39">
        <v>86.7</v>
      </c>
      <c r="DB7" s="39">
        <v>90.62</v>
      </c>
      <c r="DC7" s="39">
        <v>90.13</v>
      </c>
      <c r="DD7" s="39">
        <v>90.19</v>
      </c>
      <c r="DE7" s="39">
        <v>90.03</v>
      </c>
      <c r="DF7" s="39">
        <v>90.09</v>
      </c>
      <c r="DG7" s="39">
        <v>89.82</v>
      </c>
      <c r="DH7" s="39">
        <v>45.38</v>
      </c>
      <c r="DI7" s="39">
        <v>46.03</v>
      </c>
      <c r="DJ7" s="39">
        <v>46.36</v>
      </c>
      <c r="DK7" s="39">
        <v>46.01</v>
      </c>
      <c r="DL7" s="39">
        <v>46.64</v>
      </c>
      <c r="DM7" s="39">
        <v>48.01</v>
      </c>
      <c r="DN7" s="39">
        <v>48.01</v>
      </c>
      <c r="DO7" s="39">
        <v>48.86</v>
      </c>
      <c r="DP7" s="39">
        <v>49.6</v>
      </c>
      <c r="DQ7" s="39">
        <v>50.31</v>
      </c>
      <c r="DR7" s="39">
        <v>50.19</v>
      </c>
      <c r="DS7" s="39">
        <v>3.55</v>
      </c>
      <c r="DT7" s="39">
        <v>4.91</v>
      </c>
      <c r="DU7" s="39">
        <v>6.08</v>
      </c>
      <c r="DV7" s="39">
        <v>6.04</v>
      </c>
      <c r="DW7" s="39">
        <v>9.3000000000000007</v>
      </c>
      <c r="DX7" s="39">
        <v>16.170000000000002</v>
      </c>
      <c r="DY7" s="39">
        <v>16.600000000000001</v>
      </c>
      <c r="DZ7" s="39">
        <v>18.510000000000002</v>
      </c>
      <c r="EA7" s="39">
        <v>20.49</v>
      </c>
      <c r="EB7" s="39">
        <v>21.34</v>
      </c>
      <c r="EC7" s="39">
        <v>20.63</v>
      </c>
      <c r="ED7" s="39">
        <v>0.51</v>
      </c>
      <c r="EE7" s="39">
        <v>0.5</v>
      </c>
      <c r="EF7" s="39">
        <v>0.73</v>
      </c>
      <c r="EG7" s="39">
        <v>1.1399999999999999</v>
      </c>
      <c r="EH7" s="39">
        <v>0.83</v>
      </c>
      <c r="EI7" s="39">
        <v>0.67</v>
      </c>
      <c r="EJ7" s="39">
        <v>0.65</v>
      </c>
      <c r="EK7" s="39">
        <v>0.7</v>
      </c>
      <c r="EL7" s="39">
        <v>0.72</v>
      </c>
      <c r="EM7" s="39">
        <v>0.69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110</v>
      </c>
      <c r="G13" t="s">
        <v>111</v>
      </c>
      <c r="EE13" t="s">
        <v>114</v>
      </c>
      <c r="EF13" s="45">
        <f>SUM(EG13:EI13)/SUM(EJ13:EL13)*100</f>
        <v>1.46201098800347</v>
      </c>
      <c r="EG13">
        <v>24</v>
      </c>
      <c r="EH13">
        <v>260</v>
      </c>
      <c r="EI13">
        <v>3862</v>
      </c>
      <c r="EJ13">
        <v>3914</v>
      </c>
      <c r="EK13">
        <v>18802</v>
      </c>
      <c r="EL13">
        <v>260866</v>
      </c>
    </row>
    <row r="14" spans="1:144" x14ac:dyDescent="0.2">
      <c r="EE14" t="s">
        <v>115</v>
      </c>
      <c r="EF14" s="45">
        <f>SUM(EG14:EI14)/SUM(EJ14:EL14)*100</f>
        <v>1.1425266765873716</v>
      </c>
      <c r="EG14">
        <v>0</v>
      </c>
      <c r="EH14">
        <v>0</v>
      </c>
      <c r="EI14">
        <v>3240</v>
      </c>
      <c r="EJ14">
        <v>3914</v>
      </c>
      <c r="EK14">
        <v>18802</v>
      </c>
      <c r="EL14">
        <v>260866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300252</cp:lastModifiedBy>
  <cp:lastPrinted>2022-01-18T00:06:28Z</cp:lastPrinted>
  <dcterms:created xsi:type="dcterms:W3CDTF">2021-12-03T06:43:15Z</dcterms:created>
  <dcterms:modified xsi:type="dcterms:W3CDTF">2022-02-27T23:31:36Z</dcterms:modified>
  <cp:category/>
</cp:coreProperties>
</file>