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chiho063\Desktop\20200110公営企業に係る経営比較分析表の分析等について\回答\"/>
    </mc:Choice>
  </mc:AlternateContent>
  <xr:revisionPtr revIDLastSave="0" documentId="13_ncr:1_{159B5F06-0DD7-42F6-BC51-6A347407F175}" xr6:coauthVersionLast="45" xr6:coauthVersionMax="45" xr10:uidLastSave="{00000000-0000-0000-0000-000000000000}"/>
  <workbookProtection workbookAlgorithmName="SHA-512" workbookHashValue="vqNmvYhnpxIFNLW+FToPJlF9dmS2pB918hmL2UiJDYPyXbFCeevLdwCwTllubEHPwnSc4SO61PhSyLv3suFa3A==" workbookSaltValue="RcJUHN+4MXp12YMVJNBhU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P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<sst xmlns="http://schemas.openxmlformats.org/spreadsheetml/2006/main" count="223" uniqueCount="108">
  <si>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</si>
  <si>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</si>
  <si>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</si>
  <si>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</si>
  <si>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</si>
  <si>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</si>
  <si>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</si>
  <si>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</si>
  <si>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</si>
  <si>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</si>
  <si>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</si>
  <si>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</si>
  <si>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</si>
  <si>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</si>
  <si>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</si>
  <si>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</si>
  <si>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</si>
  <si>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</si>
  <si>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</si>
  <si>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</si>
  <si>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</si>
  <si>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</si>
  <si>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</si>
  <si>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</si>
  <si>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</si>
  <si>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</si>
  <si>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</si>
  <si>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</si>
  <si>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</si>
  <si>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</si>
  <si>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</si>
  <si>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</si>
  <si>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</si>
  <si>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</si>
  <si>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</si>
  <si>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</si>
  <si>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</si>
  <si>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</si>
  <si>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</si>
  <si>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</si>
  <si>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</si>
  <si>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</si>
  <si>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</si>
  <si>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</si>
  <si>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</si>
  <si>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</si>
  <si>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</si>
  <si>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</si>
  <si>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</si>
  <si>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</si>
  <si>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</si>
  <si>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</si>
  <si>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</si>
  <si>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</si>
  <si>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</si>
  <si>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</si>
  <si>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</si>
  <si>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</si>
  <si>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</si>
  <si>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</si>
  <si>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</si>
  <si>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</si>
  <si>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</si>
  <si>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</si>
  <si>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</si>
  <si>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</si>
  <si>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</si>
  <si>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</si>
  <si>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</si>
  <si>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</si>
  <si>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</si>
  <si>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</si>
  <si>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</si>
  <si>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</si>
  <si>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</si>
  <si>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</si>
  <si>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</si>
  <si>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</si>
  <si>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</si>
  <si>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</si>
  <si>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</si>
  <si>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</si>
  <si>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</si>
  <si>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</si>
  <si>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</si>
  <si>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</si>
  <si>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</si>
  <si>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</si>
  <si>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</si>
  <si>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</si>
  <si>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</si>
  <si>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</si>
  <si>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</si>
  <si>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岩手中部水道企業団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</si>
  <si>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</si>
  <si>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</si>
  <si>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</si>
  <si>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</si>
  <si>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</si>
  <si>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</si>
  <si>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</si>
  <si>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</si>
  <si>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</si>
  <si>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</si>
  <si>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</si>
  <si>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の指標からは概ね良好な経営状況であると考えられますが、今後は給水人口、水需要の減少とともに給水収益の減少が見込まれるなか、既存施設や管路更新の財源を確保する必要があり、厳しい経営環境となることが予測されます。
　そのため、水道事業の垂直・水平統合による広域化のメリットを活かした水運用や既存施設の統廃合、再構築などの施設管理、更新及び施設の耐震化を進め、将来に渡って安心・安全な水供給ができるよう、一層の経営の基盤強化と効率化を図り、健全な事業運営を進める必要があります。
　また、有収率は改善傾向にあるものの、依然として類似団体、全国平均を大きく下回っていることから、引き続き漏水箇所の早期発見、修繕等を図る必要があります。</t>
    <rPh sb="54" eb="56">
      <t>ルイセキ</t>
    </rPh>
    <rPh sb="56" eb="59">
      <t>ケッソンキン</t>
    </rPh>
    <rPh sb="59" eb="61">
      <t>ヒリツ</t>
    </rPh>
    <rPh sb="62" eb="65">
      <t>ケッソンキン</t>
    </rPh>
    <rPh sb="66" eb="67">
      <t>ショウ</t>
    </rPh>
    <rPh sb="76" eb="77">
      <t>アタイ</t>
    </rPh>
    <rPh sb="78" eb="80">
      <t>ハッセイ</t>
    </rPh>
    <rPh sb="99" eb="101">
      <t>ウワマワ</t>
    </rPh>
    <rPh sb="119" eb="121">
      <t>ジュウブン</t>
    </rPh>
    <rPh sb="123" eb="125">
      <t>ジョウキョウ</t>
    </rPh>
    <rPh sb="146" eb="148">
      <t>マイトシ</t>
    </rPh>
    <rPh sb="151" eb="153">
      <t>テイゲン</t>
    </rPh>
    <rPh sb="171" eb="173">
      <t>ヒカクイカキュウスイゲンカカンロケイネンカリツカンロコウシンリツドウリユウシサンヘイセイネンドトウガイチリヨウリツススハカユウシュウリツネンカンゼンゴスイイルイジダンタイゼンコクヘイキンチヤクヒクジョウキョウイジョウロウスイカショソウキハッケンロウキュウツトユウシュウリツコウジョウハカヒツヨウ</t>
    </rPh>
    <rPh sb="256" eb="258">
      <t>カイゼン</t>
    </rPh>
    <rPh sb="258" eb="260">
      <t>ケイコウ</t>
    </rPh>
    <rPh sb="267" eb="269">
      <t>イゼン</t>
    </rPh>
    <rPh sb="296" eb="297">
      <t>ヒ</t>
    </rPh>
    <rPh sb="298" eb="299">
      <t>ツヅ</t>
    </rPh>
    <rPh sb="316" eb="318">
      <t>ヒツヨウ</t>
    </rPh>
    <phoneticPr fontId="18"/>
  </si>
  <si>
    <r>
      <rPr>
        <b/>
        <sz val="9"/>
        <rFont val="ＭＳ ゴシック"/>
        <family val="3"/>
        <charset val="128"/>
      </rPr>
      <t>①有形固定資産減価償却率</t>
    </r>
    <r>
      <rPr>
        <sz val="9"/>
        <rFont val="ＭＳ ゴシック"/>
        <family val="3"/>
        <charset val="128"/>
      </rPr>
      <t xml:space="preserve">
類似団体、全国平均をやや下回っており、老朽施設が少ないといえます。これから更新を迎える施設については、将来の水需要動向を踏まえた計画的な更新や統廃合を進める必要があります。
</t>
    </r>
    <r>
      <rPr>
        <b/>
        <sz val="9"/>
        <rFont val="ＭＳ ゴシック"/>
        <family val="3"/>
        <charset val="128"/>
      </rPr>
      <t>②管路経年化率</t>
    </r>
    <r>
      <rPr>
        <sz val="9"/>
        <rFont val="ＭＳ ゴシック"/>
        <family val="3"/>
        <charset val="128"/>
      </rPr>
      <t xml:space="preserve">
更新事業を進めたために全国平均値より低い水準にあります。今後、法定耐用年数を迎える管路についても、漏水多発路線を優先的に更新するなどの更新計画を進めていきます。※平成27年度当該値が0になっていますが、当企業団で試算した結果は4.02となりました。
</t>
    </r>
    <r>
      <rPr>
        <b/>
        <sz val="9"/>
        <rFont val="ＭＳ ゴシック"/>
        <family val="3"/>
        <charset val="128"/>
      </rPr>
      <t>③管路更新率</t>
    </r>
    <r>
      <rPr>
        <sz val="9"/>
        <rFont val="ＭＳ ゴシック"/>
        <family val="3"/>
        <charset val="128"/>
      </rPr>
      <t xml:space="preserve">
30年度は類似団体、全国平均値とほぼ同じ水準にありますが、この結果では更新サイクルが100年超となってしまうことから、老朽管、漏水多発路線を中心に一定量の管更新を進め、更新率を向上させる必要があります。※平成27年度当該値が0になっていますが、当企業団で試算した結果は0.67となりました。</t>
    </r>
  </si>
  <si>
    <r>
      <rPr>
        <b/>
        <sz val="9"/>
        <rFont val="ＭＳ ゴシック"/>
        <family val="3"/>
        <charset val="128"/>
      </rPr>
      <t>①経常収支比率</t>
    </r>
    <r>
      <rPr>
        <sz val="9"/>
        <rFont val="ＭＳ ゴシック"/>
        <family val="3"/>
        <charset val="128"/>
      </rPr>
      <t xml:space="preserve">
100％を上回っており、給水にかかる経費が給水収益で賄えている健全な経営状況といえます。
</t>
    </r>
    <r>
      <rPr>
        <b/>
        <sz val="9"/>
        <rFont val="ＭＳ ゴシック"/>
        <family val="3"/>
        <charset val="128"/>
      </rPr>
      <t>②累積欠損金比率</t>
    </r>
    <r>
      <rPr>
        <sz val="9"/>
        <rFont val="ＭＳ ゴシック"/>
        <family val="3"/>
        <charset val="128"/>
      </rPr>
      <t xml:space="preserve">
欠損金が生じていないため、値は発生していません。
</t>
    </r>
    <r>
      <rPr>
        <b/>
        <sz val="9"/>
        <rFont val="ＭＳ ゴシック"/>
        <family val="3"/>
        <charset val="128"/>
      </rPr>
      <t>③流動比率</t>
    </r>
    <r>
      <rPr>
        <sz val="9"/>
        <rFont val="ＭＳ ゴシック"/>
        <family val="3"/>
        <charset val="128"/>
      </rPr>
      <t xml:space="preserve">
100%を上回っており、短期債務に対する支払能力が十分ある状況といえます。
</t>
    </r>
    <r>
      <rPr>
        <b/>
        <sz val="9"/>
        <rFont val="ＭＳ ゴシック"/>
        <family val="3"/>
        <charset val="128"/>
      </rPr>
      <t>④企業債残高対給水収益比率</t>
    </r>
    <r>
      <rPr>
        <sz val="9"/>
        <rFont val="ＭＳ ゴシック"/>
        <family val="3"/>
        <charset val="128"/>
      </rPr>
      <t xml:space="preserve">
毎年指標が逓減していますが、類似団体、全国平均値より高い比率であり、給水収益の約5年分の企業債残高があることを示しています。
</t>
    </r>
    <r>
      <rPr>
        <b/>
        <sz val="9"/>
        <rFont val="ＭＳ ゴシック"/>
        <family val="3"/>
        <charset val="128"/>
      </rPr>
      <t>⑤料金回収率</t>
    </r>
    <r>
      <rPr>
        <sz val="9"/>
        <rFont val="ＭＳ ゴシック"/>
        <family val="3"/>
        <charset val="128"/>
      </rPr>
      <t xml:space="preserve">
100％を上回り、水道料金収入で経費が賄われている状態にあり、適切な料金水準にあるといえます。※平成27年度の当該値が97.41になっていますが、決算状況調査回答時に関連項目が未記入だったためです。厚生労働省が実施した「平成27年度水道統計調査」の結果を用いて当企業団で試算した結果は104.66となりました。（以下、1-⑥給水原価、2-②管路経年化率、2-③管路更新率も同理由にて試算しています）
</t>
    </r>
    <r>
      <rPr>
        <b/>
        <sz val="9"/>
        <rFont val="ＭＳ ゴシック"/>
        <family val="3"/>
        <charset val="128"/>
      </rPr>
      <t>⑥給水原価</t>
    </r>
    <r>
      <rPr>
        <sz val="9"/>
        <rFont val="ＭＳ ゴシック"/>
        <family val="3"/>
        <charset val="128"/>
      </rPr>
      <t xml:space="preserve">
給水区域内面積に対して給水人口が少なく、管路延長が長いために、減価償却費等の経費が嵩み、全国平均値よりも高い水準にあります。※平成27年度当該値が228.58になっていますが、当企業団で試算した結果は212.73となりました。
</t>
    </r>
    <r>
      <rPr>
        <b/>
        <sz val="9"/>
        <rFont val="ＭＳ ゴシック"/>
        <family val="3"/>
        <charset val="128"/>
      </rPr>
      <t>⑦施設利用率</t>
    </r>
    <r>
      <rPr>
        <sz val="9"/>
        <rFont val="ＭＳ ゴシック"/>
        <family val="3"/>
        <charset val="128"/>
      </rPr>
      <t xml:space="preserve">
全国平均値に比べて高い利用率であり、効率的に施設が利用されているといえます。今後も広域化のメリットを活かした施設統廃合などを進め、効率的な施設構築を図ります。
</t>
    </r>
    <r>
      <rPr>
        <b/>
        <sz val="9"/>
        <rFont val="ＭＳ ゴシック"/>
        <family val="3"/>
        <charset val="128"/>
      </rPr>
      <t>⑧有収率</t>
    </r>
    <r>
      <rPr>
        <sz val="9"/>
        <rFont val="ＭＳ ゴシック"/>
        <family val="3"/>
        <charset val="128"/>
      </rPr>
      <t xml:space="preserve">
年々指標が増加していますが、依然として類似団体、全国平均値を大きく下回っています。引き続き漏水箇所の早期発見、老朽管の更新などに努め、有収率向上を図る必要があります。</t>
    </r>
    <rPh sb="54" eb="56">
      <t>ルイセキ</t>
    </rPh>
    <rPh sb="56" eb="59">
      <t>ケッソンキン</t>
    </rPh>
    <rPh sb="59" eb="61">
      <t>ヒリツ</t>
    </rPh>
    <rPh sb="62" eb="65">
      <t>ケッソンキン</t>
    </rPh>
    <rPh sb="66" eb="67">
      <t>ショウ</t>
    </rPh>
    <rPh sb="75" eb="76">
      <t>アタイ</t>
    </rPh>
    <rPh sb="77" eb="79">
      <t>ハッセイ</t>
    </rPh>
    <rPh sb="98" eb="100">
      <t>ウワマワ</t>
    </rPh>
    <rPh sb="118" eb="120">
      <t>ジュウブン</t>
    </rPh>
    <rPh sb="122" eb="124">
      <t>ジョウキョウ</t>
    </rPh>
    <rPh sb="145" eb="147">
      <t>マイトシ</t>
    </rPh>
    <rPh sb="150" eb="152">
      <t>テイゲン</t>
    </rPh>
    <rPh sb="171" eb="172">
      <t>タカ</t>
    </rPh>
    <rPh sb="173" eb="175">
      <t>ヒリツ</t>
    </rPh>
    <rPh sb="484" eb="486">
      <t>ヘイセイ</t>
    </rPh>
    <rPh sb="488" eb="490">
      <t>ネンド</t>
    </rPh>
    <rPh sb="490" eb="492">
      <t>トウガイ</t>
    </rPh>
    <rPh sb="492" eb="493">
      <t>チ</t>
    </rPh>
    <rPh sb="553" eb="556">
      <t>リヨウリツ</t>
    </rPh>
    <rPh sb="604" eb="605">
      <t>スス</t>
    </rPh>
    <rPh sb="616" eb="617">
      <t>ハカ</t>
    </rPh>
    <rPh sb="623" eb="625">
      <t>ユウシュウ</t>
    </rPh>
    <rPh sb="625" eb="626">
      <t>リツ</t>
    </rPh>
    <rPh sb="627" eb="629">
      <t>ネンネン</t>
    </rPh>
    <rPh sb="629" eb="631">
      <t>シヒョウ</t>
    </rPh>
    <rPh sb="632" eb="634">
      <t>ゾウカ</t>
    </rPh>
    <rPh sb="646" eb="648">
      <t>ルイジ</t>
    </rPh>
    <rPh sb="648" eb="650">
      <t>ダンタイ</t>
    </rPh>
    <rPh sb="651" eb="653">
      <t>ゼンコク</t>
    </rPh>
    <rPh sb="653" eb="655">
      <t>ヘイキン</t>
    </rPh>
    <rPh sb="655" eb="656">
      <t>チ</t>
    </rPh>
    <rPh sb="657" eb="658">
      <t>オオ</t>
    </rPh>
    <rPh sb="660" eb="662">
      <t>シタマワ</t>
    </rPh>
    <rPh sb="668" eb="669">
      <t>ヒ</t>
    </rPh>
    <rPh sb="670" eb="671">
      <t>ツヅ</t>
    </rPh>
    <rPh sb="672" eb="674">
      <t>ロウスイ</t>
    </rPh>
    <rPh sb="674" eb="676">
      <t>カショ</t>
    </rPh>
    <rPh sb="677" eb="679">
      <t>ソウキ</t>
    </rPh>
    <rPh sb="679" eb="681">
      <t>ハッケン</t>
    </rPh>
    <rPh sb="682" eb="684">
      <t>ロウキュウ</t>
    </rPh>
    <rPh sb="691" eb="692">
      <t>ツト</t>
    </rPh>
    <rPh sb="694" eb="696">
      <t>ユウシュウ</t>
    </rPh>
    <rPh sb="696" eb="697">
      <t>リツ</t>
    </rPh>
    <rPh sb="697" eb="699">
      <t>コウジョウ</t>
    </rPh>
    <rPh sb="700" eb="701">
      <t>ハカ</t>
    </rPh>
    <rPh sb="702" eb="704">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</si>
</sst>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9"/>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2" applyFont="1" applyBorder="1" applyAlignment="1" applyProtection="1">
      <alignment horizontal="left" vertical="top" wrapText="1"/>
      <protection locked="0"/>
    </xf>
    <xf numFmtId="0" fontId="19" fillId="0" borderId="0" xfId="2" applyFont="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812DD824-6689-457C-B45A-36444F7A17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1.19</c:v>
                </c:pt>
                <c:pt idx="1">
                  <c:v>0</c:v>
                </c:pt>
                <c:pt idx="2" formatCode="#,##0.00;&quot;△&quot;#,##0.00;&quot;-&quot;">
                  <c:v>0.51</c:v>
                </c:pt>
                <c:pt idx="3" formatCode="#,##0.00;&quot;△&quot;#,##0.00;&quot;-&quot;">
                  <c:v>0.5</c:v>
                </c:pt>
                <c:pt idx="4" formatCode="#,##0.00;&quot;△&quot;#,##0.00;&quot;-&quot;">
                  <c:v>0.73</c:v>
                </c:pt>
              </c:numCache>
            </c:numRef>
          </c:val>
          <c:extLst>
            <c:ext xmlns:c16="http://schemas.microsoft.com/office/drawing/2014/chart" uri="{C3380CC4-5D6E-409C-BE32-E72D297353CC}">
              <c16:uniqueId val="{00000000-389F-4F1D-98D6-376817B125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389F-4F1D-98D6-376817B125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67.510000000000005</c:v>
                </c:pt>
                <c:pt idx="1">
                  <c:v>70.400000000000006</c:v>
                </c:pt>
                <c:pt idx="2">
                  <c:v>70.03</c:v>
                </c:pt>
                <c:pt idx="3">
                  <c:v>67.19</c:v>
                </c:pt>
                <c:pt idx="4">
                  <c:v>66.27</c:v>
                </c:pt>
              </c:numCache>
            </c:numRef>
          </c:val>
          <c:extLst>
            <c:ext xmlns:c16="http://schemas.microsoft.com/office/drawing/2014/chart" uri="{C3380CC4-5D6E-409C-BE32-E72D297353CC}">
              <c16:uniqueId val="{00000000-6093-48D9-95ED-F6FE590090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6093-48D9-95ED-F6FE590090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81.150000000000006</c:v>
                </c:pt>
                <c:pt idx="1">
                  <c:v>79.790000000000006</c:v>
                </c:pt>
                <c:pt idx="2">
                  <c:v>81.010000000000005</c:v>
                </c:pt>
                <c:pt idx="3">
                  <c:v>84.61</c:v>
                </c:pt>
                <c:pt idx="4">
                  <c:v>86.02</c:v>
                </c:pt>
              </c:numCache>
            </c:numRef>
          </c:val>
          <c:extLst>
            <c:ext xmlns:c16="http://schemas.microsoft.com/office/drawing/2014/chart" uri="{C3380CC4-5D6E-409C-BE32-E72D297353CC}">
              <c16:uniqueId val="{00000000-6C20-4EFD-85C1-1FD7B52FD4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6C20-4EFD-85C1-1FD7B52FD4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107.92</c:v>
                </c:pt>
                <c:pt idx="1">
                  <c:v>107.46</c:v>
                </c:pt>
                <c:pt idx="2">
                  <c:v>108.35</c:v>
                </c:pt>
                <c:pt idx="3">
                  <c:v>107.98</c:v>
                </c:pt>
                <c:pt idx="4">
                  <c:v>112</c:v>
                </c:pt>
              </c:numCache>
            </c:numRef>
          </c:val>
          <c:extLst>
            <c:ext xmlns:c16="http://schemas.microsoft.com/office/drawing/2014/chart" uri="{C3380CC4-5D6E-409C-BE32-E72D297353CC}">
              <c16:uniqueId val="{00000000-C258-47D0-A2A3-98C1132B92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C258-47D0-A2A3-98C1132B92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44.65</c:v>
                </c:pt>
                <c:pt idx="1">
                  <c:v>44.34</c:v>
                </c:pt>
                <c:pt idx="2">
                  <c:v>45.38</c:v>
                </c:pt>
                <c:pt idx="3">
                  <c:v>46.03</c:v>
                </c:pt>
                <c:pt idx="4">
                  <c:v>46.36</c:v>
                </c:pt>
              </c:numCache>
            </c:numRef>
          </c:val>
          <c:extLst>
            <c:ext xmlns:c16="http://schemas.microsoft.com/office/drawing/2014/chart" uri="{C3380CC4-5D6E-409C-BE32-E72D297353CC}">
              <c16:uniqueId val="{00000000-B73F-4B72-8592-135FA4E3A7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B73F-4B72-8592-135FA4E3A7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3.27</c:v>
                </c:pt>
                <c:pt idx="1">
                  <c:v>0</c:v>
                </c:pt>
                <c:pt idx="2" formatCode="#,##0.00;&quot;△&quot;#,##0.00;&quot;-&quot;">
                  <c:v>3.55</c:v>
                </c:pt>
                <c:pt idx="3" formatCode="#,##0.00;&quot;△&quot;#,##0.00;&quot;-&quot;">
                  <c:v>4.91</c:v>
                </c:pt>
                <c:pt idx="4" formatCode="#,##0.00;&quot;△&quot;#,##0.00;&quot;-&quot;">
                  <c:v>6.08</c:v>
                </c:pt>
              </c:numCache>
            </c:numRef>
          </c:val>
          <c:extLst>
            <c:ext xmlns:c16="http://schemas.microsoft.com/office/drawing/2014/chart" uri="{C3380CC4-5D6E-409C-BE32-E72D297353CC}">
              <c16:uniqueId val="{00000000-FA31-4814-AB67-5104DC75DC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FA31-4814-AB67-5104DC75DC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B1-4A17-901E-C4B29D1C30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8DB1-4A17-901E-C4B29D1C30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206.33</c:v>
                </c:pt>
                <c:pt idx="1">
                  <c:v>258.62</c:v>
                </c:pt>
                <c:pt idx="2">
                  <c:v>283.8</c:v>
                </c:pt>
                <c:pt idx="3">
                  <c:v>233.57</c:v>
                </c:pt>
                <c:pt idx="4">
                  <c:v>242.29</c:v>
                </c:pt>
              </c:numCache>
            </c:numRef>
          </c:val>
          <c:extLst>
            <c:ext xmlns:c16="http://schemas.microsoft.com/office/drawing/2014/chart" uri="{C3380CC4-5D6E-409C-BE32-E72D297353CC}">
              <c16:uniqueId val="{00000000-4A71-4C40-AA60-A1CFDE8A98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4A71-4C40-AA60-A1CFDE8A98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550.15</c:v>
                </c:pt>
                <c:pt idx="1">
                  <c:v>537.66</c:v>
                </c:pt>
                <c:pt idx="2">
                  <c:v>506.14</c:v>
                </c:pt>
                <c:pt idx="3">
                  <c:v>491.07</c:v>
                </c:pt>
                <c:pt idx="4">
                  <c:v>478.05</c:v>
                </c:pt>
              </c:numCache>
            </c:numRef>
          </c:val>
          <c:extLst>
            <c:ext xmlns:c16="http://schemas.microsoft.com/office/drawing/2014/chart" uri="{C3380CC4-5D6E-409C-BE32-E72D297353CC}">
              <c16:uniqueId val="{00000000-54A8-46A4-9722-A082EB3205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54A8-46A4-9722-A082EB3205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105.53</c:v>
                </c:pt>
                <c:pt idx="1">
                  <c:v>97.41</c:v>
                </c:pt>
                <c:pt idx="2">
                  <c:v>106.02</c:v>
                </c:pt>
                <c:pt idx="3">
                  <c:v>104.61</c:v>
                </c:pt>
                <c:pt idx="4">
                  <c:v>109.14</c:v>
                </c:pt>
              </c:numCache>
            </c:numRef>
          </c:val>
          <c:extLst>
            <c:ext xmlns:c16="http://schemas.microsoft.com/office/drawing/2014/chart" uri="{C3380CC4-5D6E-409C-BE32-E72D297353CC}">
              <c16:uniqueId val="{00000000-8E5F-42B9-8899-63C85F619D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8E5F-42B9-8899-63C85F619D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209.3</c:v>
                </c:pt>
                <c:pt idx="1">
                  <c:v>228.58</c:v>
                </c:pt>
                <c:pt idx="2">
                  <c:v>212.64</c:v>
                </c:pt>
                <c:pt idx="3">
                  <c:v>216.61</c:v>
                </c:pt>
                <c:pt idx="4">
                  <c:v>210.22</c:v>
                </c:pt>
              </c:numCache>
            </c:numRef>
          </c:val>
          <c:extLst>
            <c:ext xmlns:c16="http://schemas.microsoft.com/office/drawing/2014/chart" uri="{C3380CC4-5D6E-409C-BE32-E72D297353CC}">
              <c16:uniqueId val="{00000000-9477-4852-A192-C552DC034A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9477-4852-A192-C552DC034A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岩手県　岩手中部水道企業団</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自治体職員</v>
      </c>
      <c r="AE8" s="85"/>
      <c r="AF8" s="85"/>
      <c r="AG8" s="85"/>
      <c r="AH8" s="85"/>
      <c r="AI8" s="85"/>
      <c r="AJ8" s="85"/>
      <c r="AK8" s="4"/>
      <c r="AL8" s="73" t="str">
        <f>データ!$R$6</f>
        <v>-</v>
      </c>
      <c r="AM8" s="73"/>
      <c r="AN8" s="73"/>
      <c r="AO8" s="73"/>
      <c r="AP8" s="73"/>
      <c r="AQ8" s="73"/>
      <c r="AR8" s="73"/>
      <c r="AS8" s="73"/>
      <c r="AT8" s="69" t="str">
        <f>データ!$S$6</f>
        <v>-</v>
      </c>
      <c r="AU8" s="70"/>
      <c r="AV8" s="70"/>
      <c r="AW8" s="70"/>
      <c r="AX8" s="70"/>
      <c r="AY8" s="70"/>
      <c r="AZ8" s="70"/>
      <c r="BA8" s="70"/>
      <c r="BB8" s="72" t="str">
        <f>データ!$T$6</f>
        <v>-</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67.58</v>
      </c>
      <c r="J10" s="70"/>
      <c r="K10" s="70"/>
      <c r="L10" s="70"/>
      <c r="M10" s="70"/>
      <c r="N10" s="70"/>
      <c r="O10" s="71"/>
      <c r="P10" s="72">
        <f>データ!$P$6</f>
        <v>96.19</v>
      </c>
      <c r="Q10" s="72"/>
      <c r="R10" s="72"/>
      <c r="S10" s="72"/>
      <c r="T10" s="72"/>
      <c r="U10" s="72"/>
      <c r="V10" s="72"/>
      <c r="W10" s="73">
        <f>データ!$Q$6</f>
        <v>3942</v>
      </c>
      <c r="X10" s="73"/>
      <c r="Y10" s="73"/>
      <c r="Z10" s="73"/>
      <c r="AA10" s="73"/>
      <c r="AB10" s="73"/>
      <c r="AC10" s="73"/>
      <c r="AD10" s="2"/>
      <c r="AE10" s="2"/>
      <c r="AF10" s="2"/>
      <c r="AG10" s="2"/>
      <c r="AH10" s="4"/>
      <c r="AI10" s="4"/>
      <c r="AJ10" s="4"/>
      <c r="AK10" s="4"/>
      <c r="AL10" s="73">
        <f>データ!$U$6</f>
        <v>212314</v>
      </c>
      <c r="AM10" s="73"/>
      <c r="AN10" s="73"/>
      <c r="AO10" s="73"/>
      <c r="AP10" s="73"/>
      <c r="AQ10" s="73"/>
      <c r="AR10" s="73"/>
      <c r="AS10" s="73"/>
      <c r="AT10" s="69">
        <f>データ!$V$6</f>
        <v>657.9</v>
      </c>
      <c r="AU10" s="70"/>
      <c r="AV10" s="70"/>
      <c r="AW10" s="70"/>
      <c r="AX10" s="70"/>
      <c r="AY10" s="70"/>
      <c r="AZ10" s="70"/>
      <c r="BA10" s="70"/>
      <c r="BB10" s="72">
        <f>データ!$W$6</f>
        <v>322.70999999999998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pd0qEz6H9YI/4D0l+x57KHP4dkwzPOPmbanFlIP8EN80NOsD2q041OJomM74LMuZDOeXjBXCk6pM2M+L9+DeA==" saltValue="Da8tyyjTVUsqi7xIO6e+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38873</v>
      </c>
      <c r="D6" s="34">
        <f t="shared" si="3"/>
        <v>46</v>
      </c>
      <c r="E6" s="34">
        <f t="shared" si="3"/>
        <v>1</v>
      </c>
      <c r="F6" s="34">
        <f t="shared" si="3"/>
        <v>0</v>
      </c>
      <c r="G6" s="34">
        <f t="shared" si="3"/>
        <v>1</v>
      </c>
      <c r="H6" s="34" t="str">
        <f t="shared" si="3"/>
        <v>岩手県　岩手中部水道企業団</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67.58</v>
      </c>
      <c r="P6" s="35">
        <f t="shared" si="3"/>
        <v>96.19</v>
      </c>
      <c r="Q6" s="35">
        <f t="shared" si="3"/>
        <v>3942</v>
      </c>
      <c r="R6" s="35" t="str">
        <f t="shared" si="3"/>
        <v>-</v>
      </c>
      <c r="S6" s="35" t="str">
        <f t="shared" si="3"/>
        <v>-</v>
      </c>
      <c r="T6" s="35" t="str">
        <f t="shared" si="3"/>
        <v>-</v>
      </c>
      <c r="U6" s="35">
        <f t="shared" si="3"/>
        <v>212314</v>
      </c>
      <c r="V6" s="35">
        <f t="shared" si="3"/>
        <v>657.9</v>
      </c>
      <c r="W6" s="35">
        <f t="shared" si="3"/>
        <v>322.70999999999998</v>
      </c>
      <c r="X6" s="36">
        <f>IF(X7="",NA(),X7)</f>
        <v>107.92</v>
      </c>
      <c r="Y6" s="36">
        <f t="shared" ref="Y6:AG6" si="4">IF(Y7="",NA(),Y7)</f>
        <v>107.46</v>
      </c>
      <c r="Z6" s="36">
        <f t="shared" si="4"/>
        <v>108.35</v>
      </c>
      <c r="AA6" s="36">
        <f t="shared" si="4"/>
        <v>107.98</v>
      </c>
      <c r="AB6" s="36">
        <f t="shared" si="4"/>
        <v>112</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206.33</v>
      </c>
      <c r="AU6" s="36">
        <f t="shared" ref="AU6:BC6" si="6">IF(AU7="",NA(),AU7)</f>
        <v>258.62</v>
      </c>
      <c r="AV6" s="36">
        <f t="shared" si="6"/>
        <v>283.8</v>
      </c>
      <c r="AW6" s="36">
        <f t="shared" si="6"/>
        <v>233.57</v>
      </c>
      <c r="AX6" s="36">
        <f t="shared" si="6"/>
        <v>242.29</v>
      </c>
      <c r="AY6" s="36">
        <f t="shared" si="6"/>
        <v>289.8</v>
      </c>
      <c r="AZ6" s="36">
        <f t="shared" si="6"/>
        <v>299.44</v>
      </c>
      <c r="BA6" s="36">
        <f t="shared" si="6"/>
        <v>311.99</v>
      </c>
      <c r="BB6" s="36">
        <f t="shared" si="6"/>
        <v>307.83</v>
      </c>
      <c r="BC6" s="36">
        <f t="shared" si="6"/>
        <v>318.89</v>
      </c>
      <c r="BD6" s="35" t="str">
        <f>IF(BD7="","",IF(BD7="-","【-】","【"&amp;SUBSTITUTE(TEXT(BD7,"#,##0.00"),"-","△")&amp;"】"))</f>
        <v>【261.93】</v>
      </c>
      <c r="BE6" s="36">
        <f>IF(BE7="",NA(),BE7)</f>
        <v>550.15</v>
      </c>
      <c r="BF6" s="36">
        <f t="shared" ref="BF6:BN6" si="7">IF(BF7="",NA(),BF7)</f>
        <v>537.66</v>
      </c>
      <c r="BG6" s="36">
        <f t="shared" si="7"/>
        <v>506.14</v>
      </c>
      <c r="BH6" s="36">
        <f t="shared" si="7"/>
        <v>491.07</v>
      </c>
      <c r="BI6" s="36">
        <f t="shared" si="7"/>
        <v>478.05</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105.53</v>
      </c>
      <c r="BQ6" s="36">
        <f t="shared" ref="BQ6:BY6" si="8">IF(BQ7="",NA(),BQ7)</f>
        <v>97.41</v>
      </c>
      <c r="BR6" s="36">
        <f t="shared" si="8"/>
        <v>106.02</v>
      </c>
      <c r="BS6" s="36">
        <f t="shared" si="8"/>
        <v>104.61</v>
      </c>
      <c r="BT6" s="36">
        <f t="shared" si="8"/>
        <v>109.14</v>
      </c>
      <c r="BU6" s="36">
        <f t="shared" si="8"/>
        <v>107.05</v>
      </c>
      <c r="BV6" s="36">
        <f t="shared" si="8"/>
        <v>106.4</v>
      </c>
      <c r="BW6" s="36">
        <f t="shared" si="8"/>
        <v>107.61</v>
      </c>
      <c r="BX6" s="36">
        <f t="shared" si="8"/>
        <v>106.02</v>
      </c>
      <c r="BY6" s="36">
        <f t="shared" si="8"/>
        <v>104.84</v>
      </c>
      <c r="BZ6" s="35" t="str">
        <f>IF(BZ7="","",IF(BZ7="-","【-】","【"&amp;SUBSTITUTE(TEXT(BZ7,"#,##0.00"),"-","△")&amp;"】"))</f>
        <v>【103.91】</v>
      </c>
      <c r="CA6" s="36">
        <f>IF(CA7="",NA(),CA7)</f>
        <v>209.3</v>
      </c>
      <c r="CB6" s="36">
        <f t="shared" ref="CB6:CJ6" si="9">IF(CB7="",NA(),CB7)</f>
        <v>228.58</v>
      </c>
      <c r="CC6" s="36">
        <f t="shared" si="9"/>
        <v>212.64</v>
      </c>
      <c r="CD6" s="36">
        <f t="shared" si="9"/>
        <v>216.61</v>
      </c>
      <c r="CE6" s="36">
        <f t="shared" si="9"/>
        <v>210.22</v>
      </c>
      <c r="CF6" s="36">
        <f t="shared" si="9"/>
        <v>155.09</v>
      </c>
      <c r="CG6" s="36">
        <f t="shared" si="9"/>
        <v>156.29</v>
      </c>
      <c r="CH6" s="36">
        <f t="shared" si="9"/>
        <v>155.69</v>
      </c>
      <c r="CI6" s="36">
        <f t="shared" si="9"/>
        <v>158.6</v>
      </c>
      <c r="CJ6" s="36">
        <f t="shared" si="9"/>
        <v>161.82</v>
      </c>
      <c r="CK6" s="35" t="str">
        <f>IF(CK7="","",IF(CK7="-","【-】","【"&amp;SUBSTITUTE(TEXT(CK7,"#,##0.00"),"-","△")&amp;"】"))</f>
        <v>【167.11】</v>
      </c>
      <c r="CL6" s="36">
        <f>IF(CL7="",NA(),CL7)</f>
        <v>67.510000000000005</v>
      </c>
      <c r="CM6" s="36">
        <f t="shared" ref="CM6:CU6" si="10">IF(CM7="",NA(),CM7)</f>
        <v>70.400000000000006</v>
      </c>
      <c r="CN6" s="36">
        <f t="shared" si="10"/>
        <v>70.03</v>
      </c>
      <c r="CO6" s="36">
        <f t="shared" si="10"/>
        <v>67.19</v>
      </c>
      <c r="CP6" s="36">
        <f t="shared" si="10"/>
        <v>66.27</v>
      </c>
      <c r="CQ6" s="36">
        <f t="shared" si="10"/>
        <v>61.61</v>
      </c>
      <c r="CR6" s="36">
        <f t="shared" si="10"/>
        <v>62.34</v>
      </c>
      <c r="CS6" s="36">
        <f t="shared" si="10"/>
        <v>62.46</v>
      </c>
      <c r="CT6" s="36">
        <f t="shared" si="10"/>
        <v>62.88</v>
      </c>
      <c r="CU6" s="36">
        <f t="shared" si="10"/>
        <v>62.32</v>
      </c>
      <c r="CV6" s="35" t="str">
        <f>IF(CV7="","",IF(CV7="-","【-】","【"&amp;SUBSTITUTE(TEXT(CV7,"#,##0.00"),"-","△")&amp;"】"))</f>
        <v>【60.27】</v>
      </c>
      <c r="CW6" s="36">
        <f>IF(CW7="",NA(),CW7)</f>
        <v>81.150000000000006</v>
      </c>
      <c r="CX6" s="36">
        <f t="shared" ref="CX6:DF6" si="11">IF(CX7="",NA(),CX7)</f>
        <v>79.790000000000006</v>
      </c>
      <c r="CY6" s="36">
        <f t="shared" si="11"/>
        <v>81.010000000000005</v>
      </c>
      <c r="CZ6" s="36">
        <f t="shared" si="11"/>
        <v>84.61</v>
      </c>
      <c r="DA6" s="36">
        <f t="shared" si="11"/>
        <v>86.02</v>
      </c>
      <c r="DB6" s="36">
        <f t="shared" si="11"/>
        <v>90.23</v>
      </c>
      <c r="DC6" s="36">
        <f t="shared" si="11"/>
        <v>90.15</v>
      </c>
      <c r="DD6" s="36">
        <f t="shared" si="11"/>
        <v>90.62</v>
      </c>
      <c r="DE6" s="36">
        <f t="shared" si="11"/>
        <v>90.13</v>
      </c>
      <c r="DF6" s="36">
        <f t="shared" si="11"/>
        <v>90.19</v>
      </c>
      <c r="DG6" s="35" t="str">
        <f>IF(DG7="","",IF(DG7="-","【-】","【"&amp;SUBSTITUTE(TEXT(DG7,"#,##0.00"),"-","△")&amp;"】"))</f>
        <v>【89.92】</v>
      </c>
      <c r="DH6" s="36">
        <f>IF(DH7="",NA(),DH7)</f>
        <v>44.65</v>
      </c>
      <c r="DI6" s="36">
        <f t="shared" ref="DI6:DQ6" si="12">IF(DI7="",NA(),DI7)</f>
        <v>44.34</v>
      </c>
      <c r="DJ6" s="36">
        <f t="shared" si="12"/>
        <v>45.38</v>
      </c>
      <c r="DK6" s="36">
        <f t="shared" si="12"/>
        <v>46.03</v>
      </c>
      <c r="DL6" s="36">
        <f t="shared" si="12"/>
        <v>46.36</v>
      </c>
      <c r="DM6" s="36">
        <f t="shared" si="12"/>
        <v>46.36</v>
      </c>
      <c r="DN6" s="36">
        <f t="shared" si="12"/>
        <v>47.37</v>
      </c>
      <c r="DO6" s="36">
        <f t="shared" si="12"/>
        <v>48.01</v>
      </c>
      <c r="DP6" s="36">
        <f t="shared" si="12"/>
        <v>48.01</v>
      </c>
      <c r="DQ6" s="36">
        <f t="shared" si="12"/>
        <v>48.86</v>
      </c>
      <c r="DR6" s="35" t="str">
        <f>IF(DR7="","",IF(DR7="-","【-】","【"&amp;SUBSTITUTE(TEXT(DR7,"#,##0.00"),"-","△")&amp;"】"))</f>
        <v>【48.85】</v>
      </c>
      <c r="DS6" s="36">
        <f>IF(DS7="",NA(),DS7)</f>
        <v>3.27</v>
      </c>
      <c r="DT6" s="35">
        <f t="shared" ref="DT6:EB6" si="13">IF(DT7="",NA(),DT7)</f>
        <v>0</v>
      </c>
      <c r="DU6" s="36">
        <f t="shared" si="13"/>
        <v>3.55</v>
      </c>
      <c r="DV6" s="36">
        <f t="shared" si="13"/>
        <v>4.91</v>
      </c>
      <c r="DW6" s="36">
        <f t="shared" si="13"/>
        <v>6.08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1.19</v>
      </c>
      <c r="EE6" s="35">
        <f t="shared" ref="EE6:EM6" si="14">IF(EE7="",NA(),EE7)</f>
        <v>0</v>
      </c>
      <c r="EF6" s="36">
        <f t="shared" si="14"/>
        <v>0.51</v>
      </c>
      <c r="EG6" s="36">
        <f t="shared" si="14"/>
        <v>0.5</v>
      </c>
      <c r="EH6" s="36">
        <f t="shared" si="14"/>
        <v>0.73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38873</v>
      </c>
      <c r="D7" s="38">
        <v>46</v>
      </c>
      <c r="E7" s="38">
        <v>1</v>
      </c>
      <c r="F7" s="38">
        <v>0</v>
      </c>
      <c r="G7" s="38">
        <v>1</v>
      </c>
      <c r="H7" s="38" t="s">
        <v>93</v>
      </c>
      <c r="I7" s="38" t="s">
        <v>94</v>
      </c>
      <c r="J7" s="38" t="s">
        <v>95</v>
      </c>
      <c r="K7" s="38" t="s">
        <v>96</v>
      </c>
      <c r="L7" s="38" t="s">
        <v>97</v>
      </c>
      <c r="M7" s="38" t="s">
        <v>98</v>
      </c>
      <c r="N7" s="39" t="s">
        <v>99</v>
      </c>
      <c r="O7" s="39">
        <v>67.58</v>
      </c>
      <c r="P7" s="39">
        <v>96.19</v>
      </c>
      <c r="Q7" s="39">
        <v>3942</v>
      </c>
      <c r="R7" s="39" t="s">
        <v>99</v>
      </c>
      <c r="S7" s="39" t="s">
        <v>99</v>
      </c>
      <c r="T7" s="39" t="s">
        <v>99</v>
      </c>
      <c r="U7" s="39">
        <v>212314</v>
      </c>
      <c r="V7" s="39">
        <v>657.9</v>
      </c>
      <c r="W7" s="39">
        <v>322.70999999999998</v>
      </c>
      <c r="X7" s="39">
        <v>107.92</v>
      </c>
      <c r="Y7" s="39">
        <v>107.46</v>
      </c>
      <c r="Z7" s="39">
        <v>108.35</v>
      </c>
      <c r="AA7" s="39">
        <v>107.98</v>
      </c>
      <c r="AB7" s="39">
        <v>112</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206.33</v>
      </c>
      <c r="AU7" s="39">
        <v>258.62</v>
      </c>
      <c r="AV7" s="39">
        <v>283.8</v>
      </c>
      <c r="AW7" s="39">
        <v>233.57</v>
      </c>
      <c r="AX7" s="39">
        <v>242.29</v>
      </c>
      <c r="AY7" s="39">
        <v>289.8</v>
      </c>
      <c r="AZ7" s="39">
        <v>299.44</v>
      </c>
      <c r="BA7" s="39">
        <v>311.99</v>
      </c>
      <c r="BB7" s="39">
        <v>307.83</v>
      </c>
      <c r="BC7" s="39">
        <v>318.89</v>
      </c>
      <c r="BD7" s="39">
        <v>261.93</v>
      </c>
      <c r="BE7" s="39">
        <v>550.15</v>
      </c>
      <c r="BF7" s="39">
        <v>537.66</v>
      </c>
      <c r="BG7" s="39">
        <v>506.14</v>
      </c>
      <c r="BH7" s="39">
        <v>491.07</v>
      </c>
      <c r="BI7" s="39">
        <v>478.05</v>
      </c>
      <c r="BJ7" s="39">
        <v>301.99</v>
      </c>
      <c r="BK7" s="39">
        <v>298.08999999999997</v>
      </c>
      <c r="BL7" s="39">
        <v>291.77999999999997</v>
      </c>
      <c r="BM7" s="39">
        <v>295.44</v>
      </c>
      <c r="BN7" s="39">
        <v>290.07</v>
      </c>
      <c r="BO7" s="39">
        <v>270.45999999999998</v>
      </c>
      <c r="BP7" s="39">
        <v>105.53</v>
      </c>
      <c r="BQ7" s="39">
        <v>97.41</v>
      </c>
      <c r="BR7" s="39">
        <v>106.02</v>
      </c>
      <c r="BS7" s="39">
        <v>104.61</v>
      </c>
      <c r="BT7" s="39">
        <v>109.14</v>
      </c>
      <c r="BU7" s="39">
        <v>107.05</v>
      </c>
      <c r="BV7" s="39">
        <v>106.4</v>
      </c>
      <c r="BW7" s="39">
        <v>107.61</v>
      </c>
      <c r="BX7" s="39">
        <v>106.02</v>
      </c>
      <c r="BY7" s="39">
        <v>104.84</v>
      </c>
      <c r="BZ7" s="39">
        <v>103.91</v>
      </c>
      <c r="CA7" s="39">
        <v>209.3</v>
      </c>
      <c r="CB7" s="39">
        <v>228.58</v>
      </c>
      <c r="CC7" s="39">
        <v>212.64</v>
      </c>
      <c r="CD7" s="39">
        <v>216.61</v>
      </c>
      <c r="CE7" s="39">
        <v>210.22</v>
      </c>
      <c r="CF7" s="39">
        <v>155.09</v>
      </c>
      <c r="CG7" s="39">
        <v>156.29</v>
      </c>
      <c r="CH7" s="39">
        <v>155.69</v>
      </c>
      <c r="CI7" s="39">
        <v>158.6</v>
      </c>
      <c r="CJ7" s="39">
        <v>161.82</v>
      </c>
      <c r="CK7" s="39">
        <v>167.11</v>
      </c>
      <c r="CL7" s="39">
        <v>67.510000000000005</v>
      </c>
      <c r="CM7" s="39">
        <v>70.400000000000006</v>
      </c>
      <c r="CN7" s="39">
        <v>70.03</v>
      </c>
      <c r="CO7" s="39">
        <v>67.19</v>
      </c>
      <c r="CP7" s="39">
        <v>66.27</v>
      </c>
      <c r="CQ7" s="39">
        <v>61.61</v>
      </c>
      <c r="CR7" s="39">
        <v>62.34</v>
      </c>
      <c r="CS7" s="39">
        <v>62.46</v>
      </c>
      <c r="CT7" s="39">
        <v>62.88</v>
      </c>
      <c r="CU7" s="39">
        <v>62.32</v>
      </c>
      <c r="CV7" s="39">
        <v>60.27</v>
      </c>
      <c r="CW7" s="39">
        <v>81.150000000000006</v>
      </c>
      <c r="CX7" s="39">
        <v>79.790000000000006</v>
      </c>
      <c r="CY7" s="39">
        <v>81.010000000000005</v>
      </c>
      <c r="CZ7" s="39">
        <v>84.61</v>
      </c>
      <c r="DA7" s="39">
        <v>86.02</v>
      </c>
      <c r="DB7" s="39">
        <v>90.23</v>
      </c>
      <c r="DC7" s="39">
        <v>90.15</v>
      </c>
      <c r="DD7" s="39">
        <v>90.62</v>
      </c>
      <c r="DE7" s="39">
        <v>90.13</v>
      </c>
      <c r="DF7" s="39">
        <v>90.19</v>
      </c>
      <c r="DG7" s="39">
        <v>89.92</v>
      </c>
      <c r="DH7" s="39">
        <v>44.65</v>
      </c>
      <c r="DI7" s="39">
        <v>44.34</v>
      </c>
      <c r="DJ7" s="39">
        <v>45.38</v>
      </c>
      <c r="DK7" s="39">
        <v>46.03</v>
      </c>
      <c r="DL7" s="39">
        <v>46.36</v>
      </c>
      <c r="DM7" s="39">
        <v>46.36</v>
      </c>
      <c r="DN7" s="39">
        <v>47.37</v>
      </c>
      <c r="DO7" s="39">
        <v>48.01</v>
      </c>
      <c r="DP7" s="39">
        <v>48.01</v>
      </c>
      <c r="DQ7" s="39">
        <v>48.86</v>
      </c>
      <c r="DR7" s="39">
        <v>48.85</v>
      </c>
      <c r="DS7" s="39">
        <v>3.27</v>
      </c>
      <c r="DT7" s="39">
        <v>0</v>
      </c>
      <c r="DU7" s="39">
        <v>3.55</v>
      </c>
      <c r="DV7" s="39">
        <v>4.91</v>
      </c>
      <c r="DW7" s="39">
        <v>6.08</v>
      </c>
      <c r="DX7" s="39">
        <v>13.57</v>
      </c>
      <c r="DY7" s="39">
        <v>14.27</v>
      </c>
      <c r="DZ7" s="39">
        <v>16.170000000000002</v>
      </c>
      <c r="EA7" s="39">
        <v>16.600000000000001</v>
      </c>
      <c r="EB7" s="39">
        <v>18.510000000000002</v>
      </c>
      <c r="EC7" s="39">
        <v>17.8</v>
      </c>
      <c r="ED7" s="39">
        <v>1.19</v>
      </c>
      <c r="EE7" s="39">
        <v>0</v>
      </c>
      <c r="EF7" s="39">
        <v>0.51</v>
      </c>
      <c r="EG7" s="39">
        <v>0.5</v>
      </c>
      <c r="EH7" s="39">
        <v>0.73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千穂</cp:lastModifiedBy>
  <cp:lastPrinted>2020-01-17T06:56:53Z</cp:lastPrinted>
  <dcterms:created xsi:type="dcterms:W3CDTF">2019-12-05T04:09:05Z</dcterms:created>
  <dcterms:modified xsi:type="dcterms:W3CDTF">2020-01-22T00:04:43Z</dcterms:modified>
  <cp:category/>
</cp:coreProperties>
</file>